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vikto\Documents\DATA FILES\Indicators\2023\"/>
    </mc:Choice>
  </mc:AlternateContent>
  <xr:revisionPtr revIDLastSave="0" documentId="8_{99130EC0-9B48-43E1-B625-908D207E3E18}" xr6:coauthVersionLast="47" xr6:coauthVersionMax="47" xr10:uidLastSave="{00000000-0000-0000-0000-000000000000}"/>
  <bookViews>
    <workbookView xWindow="-110" yWindow="-110" windowWidth="19420" windowHeight="10420" xr2:uid="{F2CBD54D-3304-48A1-952A-5BE241223D65}"/>
  </bookViews>
  <sheets>
    <sheet name="Sources" sheetId="11" r:id="rId1"/>
    <sheet name="Age" sheetId="10" r:id="rId2"/>
    <sheet name="Indicator 1" sheetId="1" r:id="rId3"/>
    <sheet name="Indicator 2" sheetId="2" r:id="rId4"/>
    <sheet name="Indicator 3" sheetId="3" r:id="rId5"/>
    <sheet name="Indicator 4" sheetId="4" r:id="rId6"/>
    <sheet name="Indicator 5" sheetId="5" r:id="rId7"/>
    <sheet name="Indicator 7" sheetId="7" r:id="rId8"/>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D11" i="5"/>
  <c r="E11" i="5"/>
  <c r="F11" i="5"/>
  <c r="B11" i="5"/>
  <c r="F5" i="1"/>
  <c r="E5" i="1"/>
  <c r="D5" i="1"/>
  <c r="C5" i="1"/>
  <c r="B5" i="1"/>
  <c r="I3" i="10"/>
  <c r="F6" i="1"/>
  <c r="F7" i="1"/>
  <c r="F8" i="1"/>
  <c r="F9" i="1"/>
  <c r="F10" i="1"/>
  <c r="F11" i="1"/>
  <c r="F12" i="1"/>
  <c r="F13" i="1"/>
  <c r="F14" i="1"/>
  <c r="F15" i="1"/>
  <c r="F16" i="1"/>
  <c r="F17" i="1"/>
  <c r="F18" i="1"/>
  <c r="F19" i="1"/>
  <c r="F20" i="1"/>
  <c r="F21" i="1"/>
  <c r="F22" i="1"/>
  <c r="F23" i="1"/>
  <c r="F24" i="1"/>
  <c r="E6" i="1"/>
  <c r="E7" i="1"/>
  <c r="E8" i="1"/>
  <c r="E9" i="1"/>
  <c r="E10" i="1"/>
  <c r="E11" i="1"/>
  <c r="E12" i="1"/>
  <c r="E13" i="1"/>
  <c r="E14" i="1"/>
  <c r="E15" i="1"/>
  <c r="E16" i="1"/>
  <c r="E17" i="1"/>
  <c r="E18" i="1"/>
  <c r="E19" i="1"/>
  <c r="E20" i="1"/>
  <c r="E21" i="1"/>
  <c r="E22" i="1"/>
  <c r="E23" i="1"/>
  <c r="E24" i="1"/>
  <c r="D6" i="1"/>
  <c r="D7" i="1"/>
  <c r="D8" i="1"/>
  <c r="D9" i="1"/>
  <c r="D10" i="1"/>
  <c r="D11" i="1"/>
  <c r="D12" i="1"/>
  <c r="D13" i="1"/>
  <c r="D14" i="1"/>
  <c r="D15" i="1"/>
  <c r="D16" i="1"/>
  <c r="D17" i="1"/>
  <c r="D18" i="1"/>
  <c r="D19" i="1"/>
  <c r="D20" i="1"/>
  <c r="D21" i="1"/>
  <c r="D22" i="1"/>
  <c r="D23" i="1"/>
  <c r="D24" i="1"/>
  <c r="C6" i="1"/>
  <c r="C7" i="1"/>
  <c r="C8" i="1"/>
  <c r="C9" i="1"/>
  <c r="C10" i="1"/>
  <c r="C11" i="1"/>
  <c r="C12" i="1"/>
  <c r="C13" i="1"/>
  <c r="C14" i="1"/>
  <c r="C15" i="1"/>
  <c r="C16" i="1"/>
  <c r="C17" i="1"/>
  <c r="C18" i="1"/>
  <c r="C19" i="1"/>
  <c r="C20" i="1"/>
  <c r="C21" i="1"/>
  <c r="C22" i="1"/>
  <c r="C23" i="1"/>
  <c r="C24" i="1"/>
  <c r="B6" i="1"/>
  <c r="B7" i="1"/>
  <c r="B8" i="1"/>
  <c r="B9" i="1"/>
  <c r="B10" i="1"/>
  <c r="B11" i="1"/>
  <c r="B12" i="1"/>
  <c r="B13" i="1"/>
  <c r="B14" i="1"/>
  <c r="B15" i="1"/>
  <c r="B16" i="1"/>
  <c r="B17" i="1"/>
  <c r="B18" i="1"/>
  <c r="B19" i="1"/>
  <c r="B20" i="1"/>
  <c r="B21" i="1"/>
  <c r="B22" i="1"/>
  <c r="B23" i="1"/>
  <c r="B24" i="1"/>
  <c r="I2" i="10" l="1"/>
  <c r="K3" i="10"/>
  <c r="O9" i="5"/>
  <c r="E7" i="2"/>
  <c r="E8" i="2"/>
  <c r="E9" i="2"/>
  <c r="E10" i="2"/>
  <c r="E11" i="2"/>
  <c r="E12" i="2"/>
  <c r="E13" i="2"/>
  <c r="E14" i="2"/>
  <c r="E15" i="2"/>
  <c r="E16" i="2"/>
  <c r="E6" i="2"/>
  <c r="D16" i="2"/>
  <c r="D7" i="2"/>
  <c r="D8" i="2"/>
  <c r="D9" i="2"/>
  <c r="D10" i="2"/>
  <c r="D11" i="2"/>
  <c r="D12" i="2"/>
  <c r="D13" i="2"/>
  <c r="D14" i="2"/>
  <c r="D15" i="2"/>
  <c r="D6" i="2"/>
  <c r="L8" i="5"/>
  <c r="M8" i="5"/>
  <c r="N8" i="5"/>
  <c r="O8" i="5"/>
  <c r="L9" i="5"/>
  <c r="M9" i="5"/>
  <c r="N9" i="5"/>
  <c r="L10" i="5"/>
  <c r="M10" i="5"/>
  <c r="N10" i="5"/>
  <c r="O10" i="5"/>
  <c r="M7" i="5"/>
  <c r="N7" i="5"/>
  <c r="O7" i="5"/>
  <c r="L7" i="5"/>
  <c r="G11" i="5"/>
  <c r="L11" i="5" s="1"/>
  <c r="H11" i="5"/>
  <c r="M11" i="5" s="1"/>
  <c r="I11" i="5"/>
  <c r="N11" i="5" s="1"/>
  <c r="J11" i="5"/>
  <c r="O11" i="5" s="1"/>
  <c r="K11" i="5"/>
  <c r="H8" i="3"/>
  <c r="I8" i="3"/>
  <c r="J8" i="3"/>
  <c r="H9" i="3"/>
  <c r="I9" i="3"/>
  <c r="J9" i="3"/>
  <c r="H10" i="3"/>
  <c r="I10" i="3"/>
  <c r="J10" i="3"/>
  <c r="I7" i="3"/>
  <c r="J7" i="3"/>
  <c r="H7" i="3"/>
  <c r="H17" i="3"/>
  <c r="I17" i="3"/>
  <c r="J17" i="3"/>
  <c r="I16" i="3"/>
  <c r="J16" i="3"/>
  <c r="H16" i="3"/>
  <c r="I11" i="10"/>
  <c r="I10" i="10"/>
  <c r="I9" i="10"/>
  <c r="I4" i="10"/>
  <c r="J11" i="10"/>
  <c r="K11" i="10"/>
  <c r="J10" i="10"/>
  <c r="K10" i="10"/>
  <c r="J9" i="10"/>
  <c r="K9" i="10"/>
  <c r="J4" i="10"/>
  <c r="K4" i="10"/>
  <c r="J3" i="10"/>
  <c r="J2" i="10"/>
  <c r="K2" i="10"/>
</calcChain>
</file>

<file path=xl/sharedStrings.xml><?xml version="1.0" encoding="utf-8"?>
<sst xmlns="http://schemas.openxmlformats.org/spreadsheetml/2006/main" count="317" uniqueCount="227">
  <si>
    <t>2-Digit Industries</t>
  </si>
  <si>
    <t>2-Digit Industry</t>
  </si>
  <si>
    <t>11 - Agriculture, forestry, fishing and hunting</t>
  </si>
  <si>
    <t>21 - Mining, quarrying, and oil and gas extraction</t>
  </si>
  <si>
    <t>22 - Utilities</t>
  </si>
  <si>
    <t>23 - Construction</t>
  </si>
  <si>
    <t>31-33 - Manufacturing</t>
  </si>
  <si>
    <t>41 - Wholesale trade</t>
  </si>
  <si>
    <t>44-45 - Retail trade</t>
  </si>
  <si>
    <t>48-49 - Transportation and warehousing</t>
  </si>
  <si>
    <t>51 - Information and cultural industries</t>
  </si>
  <si>
    <t>52 - Finance and insurance</t>
  </si>
  <si>
    <t>53 - Real estate and rental and leasing</t>
  </si>
  <si>
    <t>54 - Professional, scientific and technical services</t>
  </si>
  <si>
    <t>55 - Management of companies and enterprises</t>
  </si>
  <si>
    <t>56 - Administrative and support, waste management and remediation services</t>
  </si>
  <si>
    <t>61 - Educational services</t>
  </si>
  <si>
    <t>62 - Health care and social assistance</t>
  </si>
  <si>
    <t>71 - Arts, entertainment and recreation</t>
  </si>
  <si>
    <t>72 - Accommodation and food services</t>
  </si>
  <si>
    <t>81 - Other services (except public administration)</t>
  </si>
  <si>
    <t>91 - Public administration</t>
  </si>
  <si>
    <t>Without Employees</t>
  </si>
  <si>
    <t>Micro (1-4)</t>
  </si>
  <si>
    <t>Small (5-99)</t>
  </si>
  <si>
    <t>Medium (100-499)</t>
  </si>
  <si>
    <t>Large (500+)</t>
  </si>
  <si>
    <t>Total</t>
  </si>
  <si>
    <t>Men+</t>
  </si>
  <si>
    <t>Women+</t>
  </si>
  <si>
    <t xml:space="preserve">    0 Legislative and senior management occupations</t>
  </si>
  <si>
    <t xml:space="preserve">    1 Business, finance and administration occupations</t>
  </si>
  <si>
    <t xml:space="preserve">    2 Natural and applied sciences and related occupations</t>
  </si>
  <si>
    <t xml:space="preserve">    3 Health occupations</t>
  </si>
  <si>
    <t xml:space="preserve">    4 Occupations in education, law and social, community and government services</t>
  </si>
  <si>
    <t xml:space="preserve">    5 Occupations in art, culture, recreation and sport</t>
  </si>
  <si>
    <t xml:space="preserve">    6 Sales and service occupations</t>
  </si>
  <si>
    <t xml:space="preserve">    7 Trades, transport and equipment operators and related occupations</t>
  </si>
  <si>
    <t xml:space="preserve">    8 Natural resources, agriculture and related production occupations</t>
  </si>
  <si>
    <t xml:space="preserve">    9 Occupations in manufacturing and utilities</t>
  </si>
  <si>
    <t>Change</t>
  </si>
  <si>
    <t xml:space="preserve">    11 Agriculture, forestry, fishing and hunting</t>
  </si>
  <si>
    <t xml:space="preserve">    21 Mining, quarrying, and oil and gas extraction</t>
  </si>
  <si>
    <t xml:space="preserve">    22 Utilities</t>
  </si>
  <si>
    <t xml:space="preserve">    23 Construction</t>
  </si>
  <si>
    <t xml:space="preserve">    31-33 Manufacturing</t>
  </si>
  <si>
    <t xml:space="preserve">    41 Wholesale trade</t>
  </si>
  <si>
    <t xml:space="preserve">    44-45 Retail trade</t>
  </si>
  <si>
    <t xml:space="preserve">    48-49 Transportation and warehousing</t>
  </si>
  <si>
    <t xml:space="preserve">    51 Information and cultural industries</t>
  </si>
  <si>
    <t xml:space="preserve">    52 Finance and insurance</t>
  </si>
  <si>
    <t xml:space="preserve">    53 Real estate and rental and leasing</t>
  </si>
  <si>
    <t xml:space="preserve">    54 Professional, scientific and technical services</t>
  </si>
  <si>
    <t xml:space="preserve">    55 Management of companies and enterprises</t>
  </si>
  <si>
    <t xml:space="preserve">    56 Administrative and support, waste management and remediation services</t>
  </si>
  <si>
    <t xml:space="preserve">    61 Educational services</t>
  </si>
  <si>
    <t xml:space="preserve">    62 Health care and social assistance</t>
  </si>
  <si>
    <t xml:space="preserve">    71 Arts, entertainment and recreation</t>
  </si>
  <si>
    <t xml:space="preserve">    72 Accommodation and food services</t>
  </si>
  <si>
    <t xml:space="preserve">    81 Other services (except public administration)</t>
  </si>
  <si>
    <t xml:space="preserve">    91 Public administration</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</si>
  <si>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</si>
  <si>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</si>
  <si>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</si>
  <si>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</si>
  <si>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</si>
  <si>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</si>
  <si>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</si>
  <si>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</si>
  <si>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</si>
  <si>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</si>
  <si>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years and over</t>
  </si>
  <si>
    <t>Characteristics</t>
  </si>
  <si>
    <t xml:space="preserve">  15 to 24 years</t>
  </si>
  <si>
    <t xml:space="preserve">  25 to 44 years</t>
  </si>
  <si>
    <t xml:space="preserve">  45 years and over</t>
  </si>
  <si>
    <t>Labour force status</t>
  </si>
  <si>
    <t>Age Groups</t>
  </si>
  <si>
    <t>15-24</t>
  </si>
  <si>
    <t>25-54</t>
  </si>
  <si>
    <t>55+</t>
  </si>
  <si>
    <t>Age Characteristics</t>
  </si>
  <si>
    <t xml:space="preserve">15-24 </t>
  </si>
  <si>
    <t>24-54</t>
  </si>
  <si>
    <t>15+ Population</t>
  </si>
  <si>
    <t>Labour force sta: Total - Labour force status</t>
  </si>
  <si>
    <t>School Attenda: Total - School attendance</t>
  </si>
  <si>
    <t>Highest certif: Total - Highest certificate, diploma or degree</t>
  </si>
  <si>
    <t>BIPOC (21): Total Indigenous population</t>
  </si>
  <si>
    <t>Total - Gender</t>
  </si>
  <si>
    <t xml:space="preserve">  Men+</t>
  </si>
  <si>
    <t xml:space="preserve">  Women+</t>
  </si>
  <si>
    <t>Total - Age</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</si>
  <si>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</si>
  <si>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</si>
  <si>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</si>
  <si>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</si>
  <si>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</si>
  <si>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</si>
  <si>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</si>
  <si>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</si>
  <si>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</si>
  <si>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</si>
  <si>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</si>
  <si>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</si>
  <si>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years and over</t>
  </si>
  <si>
    <t xml:space="preserve">  15 to 29 years</t>
  </si>
  <si>
    <t xml:space="preserve">  45 to 64 years</t>
  </si>
  <si>
    <t xml:space="preserve">  Indigenous population</t>
  </si>
  <si>
    <t xml:space="preserve">  Racialized population</t>
  </si>
  <si>
    <t>Newcomers 15+</t>
  </si>
  <si>
    <t>Labour force st: Total - Labour force status</t>
  </si>
  <si>
    <t>Total - Sex</t>
  </si>
  <si>
    <t xml:space="preserve">  Male</t>
  </si>
  <si>
    <t xml:space="preserve">  Female</t>
  </si>
  <si>
    <t>Total - Population 15 years and over</t>
  </si>
  <si>
    <t xml:space="preserve">    65 years and over</t>
  </si>
  <si>
    <t>Indigenous Identity and Racialized Population, 15+</t>
  </si>
  <si>
    <t>2016-2021</t>
  </si>
  <si>
    <t>Total Immigrants</t>
  </si>
  <si>
    <t>Taxfilers data from OneHub</t>
  </si>
  <si>
    <t>Age Group</t>
  </si>
  <si>
    <t>In-migrants</t>
  </si>
  <si>
    <t>Out-migrants</t>
  </si>
  <si>
    <t>Net-migrants</t>
  </si>
  <si>
    <t>0-17</t>
  </si>
  <si>
    <t>18-24</t>
  </si>
  <si>
    <t>25-44</t>
  </si>
  <si>
    <t>45-64</t>
  </si>
  <si>
    <t>65+</t>
  </si>
  <si>
    <t>2021; Table 1A</t>
  </si>
  <si>
    <t>In the LF</t>
  </si>
  <si>
    <t>Employed</t>
  </si>
  <si>
    <t>Unemployed</t>
  </si>
  <si>
    <t>In the labour force</t>
  </si>
  <si>
    <t>Not in the labour force</t>
  </si>
  <si>
    <t>No certificate, diploma or degree</t>
  </si>
  <si>
    <t>High (secondary) school diploma or equivalency certificate</t>
  </si>
  <si>
    <t>Apprenticeship or trades certificate or diploma</t>
  </si>
  <si>
    <t>College, CEGEP or other non-university certificate or diploma</t>
  </si>
  <si>
    <t>University</t>
  </si>
  <si>
    <t>2016; 3_POR</t>
  </si>
  <si>
    <t>Income statistics</t>
  </si>
  <si>
    <t>Total income</t>
  </si>
  <si>
    <t>Market income</t>
  </si>
  <si>
    <t>Employment income</t>
  </si>
  <si>
    <t>Wages, salaries and commissions</t>
  </si>
  <si>
    <t>Net self-employment income</t>
  </si>
  <si>
    <t>Investment income</t>
  </si>
  <si>
    <t>Private retirement income</t>
  </si>
  <si>
    <t>Market income not included elsewhere</t>
  </si>
  <si>
    <t>Government transfers</t>
  </si>
  <si>
    <t>Old Age Security pension (OAS) and Guaranteed Income Supplement (GIS)</t>
  </si>
  <si>
    <t>Old Age Security pension (OAS)</t>
  </si>
  <si>
    <t>Guaranteed Income Supplement (GIS) and spousal allowance</t>
  </si>
  <si>
    <t>Canada Pension Plan (CPP) and Quebec Pension Plan (QPP) benefits</t>
  </si>
  <si>
    <t>CPP/QPP - Retirement benefits</t>
  </si>
  <si>
    <t>CPP/QPP - Disability benefits</t>
  </si>
  <si>
    <t>CPP/QPP - Survivor benefits</t>
  </si>
  <si>
    <t>Employment Insurance (EI) benefits</t>
  </si>
  <si>
    <t>EI - Regular benefits</t>
  </si>
  <si>
    <t>EI - Other benefits</t>
  </si>
  <si>
    <t>Child benefits</t>
  </si>
  <si>
    <t>Federal child benefits</t>
  </si>
  <si>
    <t>Provincial and territorial child benefits</t>
  </si>
  <si>
    <t>Other government transfers</t>
  </si>
  <si>
    <t>Social assistance benefits</t>
  </si>
  <si>
    <t>Workers' compensation benefits</t>
  </si>
  <si>
    <t>Canada workers benefit (CWB)</t>
  </si>
  <si>
    <t>Goods and Services Tax (GST) credit and Harmonized Sales Tax (HST) credit</t>
  </si>
  <si>
    <t>Government transfers not included elsewhere</t>
  </si>
  <si>
    <t>After-tax income</t>
  </si>
  <si>
    <t>Income taxes</t>
  </si>
  <si>
    <t>Net federal income tax</t>
  </si>
  <si>
    <t>Provincial and territorial income taxes</t>
  </si>
  <si>
    <t>Median amount ($)</t>
  </si>
  <si>
    <t>University below</t>
  </si>
  <si>
    <t>University above</t>
  </si>
  <si>
    <t>https://www150.statcan.gc.ca/t1/tbl1/en/cv.action?pid=9810007001</t>
  </si>
  <si>
    <t>Census Division: 3506 - Ottawa</t>
  </si>
  <si>
    <t>2021; Indicator2.ivt</t>
  </si>
  <si>
    <t>2016; Table 19_POR</t>
  </si>
  <si>
    <t>NAICS</t>
  </si>
  <si>
    <t>Indicator 1</t>
  </si>
  <si>
    <t>Indicator 2</t>
  </si>
  <si>
    <t>Indicator 3</t>
  </si>
  <si>
    <t>Indicator 4</t>
  </si>
  <si>
    <t>Statistics Canada, table 14-10-0384-01</t>
  </si>
  <si>
    <t>NOCs</t>
  </si>
  <si>
    <t>Total - Employed Population</t>
  </si>
  <si>
    <t>% Change</t>
  </si>
  <si>
    <t>Canadian Business Counts data for December 2022, sourced from OneHub</t>
  </si>
  <si>
    <t>Statistics Canada, table 14-10-0384-01, CMA-level data</t>
  </si>
  <si>
    <t>2016; Table 5_POR</t>
  </si>
  <si>
    <t>Ottawa Local Board</t>
  </si>
  <si>
    <t>Ottawa-Gatineau, Ottawa only (CMA)</t>
  </si>
  <si>
    <t>2021; Tables 1B, 2B</t>
  </si>
  <si>
    <t>BIPOC (21): Total - Indigenous identity</t>
  </si>
  <si>
    <t xml:space="preserve">  Ottawa Integrated Local Labour Market Planning?  (2) 00000 (  3.1%)</t>
  </si>
  <si>
    <t>Visible minori: Total - Population 15 years and over</t>
  </si>
  <si>
    <t>School attend: Total - Attendance at school</t>
  </si>
  <si>
    <t xml:space="preserve">  Ottawa Integrated Local Labour Market Planning   (2)  (4.1%)</t>
  </si>
  <si>
    <t>Annual taxfilers data available on OneHub</t>
  </si>
  <si>
    <t>Indicator 5</t>
  </si>
  <si>
    <t>Census Division level, with 2-digit and 3-digit NAICs</t>
  </si>
  <si>
    <r>
      <rPr>
        <b/>
        <i/>
        <sz val="11"/>
        <color theme="1"/>
        <rFont val="Calibri"/>
        <family val="2"/>
        <scheme val="minor"/>
      </rPr>
      <t>Table 1A/B</t>
    </r>
    <r>
      <rPr>
        <sz val="11"/>
        <color theme="1"/>
        <rFont val="Calibri"/>
        <family val="2"/>
        <scheme val="minor"/>
      </rPr>
      <t xml:space="preserve">, </t>
    </r>
    <r>
      <rPr>
        <b/>
        <sz val="11"/>
        <color rgb="FFFF0000"/>
        <rFont val="Calibri"/>
        <family val="2"/>
        <scheme val="minor"/>
      </rPr>
      <t>Age groups (19) Gender (3), BIPOC (21)</t>
    </r>
    <r>
      <rPr>
        <sz val="11"/>
        <color theme="1"/>
        <rFont val="Calibri"/>
        <family val="2"/>
        <scheme val="minor"/>
      </rPr>
      <t>, Labour Force Status (10), School attendance (7), and Highest Certificate, Diploma or Degree (16) for Persons 15 years of age and over in private households in Local Boards (or Census Divisions)</t>
    </r>
  </si>
  <si>
    <r>
      <rPr>
        <b/>
        <i/>
        <sz val="11"/>
        <color theme="1"/>
        <rFont val="Calibri"/>
        <family val="2"/>
        <scheme val="minor"/>
      </rPr>
      <t>Table 5_POR</t>
    </r>
    <r>
      <rPr>
        <sz val="11"/>
        <color theme="1"/>
        <rFont val="Calibri"/>
        <family val="2"/>
        <scheme val="minor"/>
      </rPr>
      <t xml:space="preserve">, Labour Force Status (2), </t>
    </r>
    <r>
      <rPr>
        <b/>
        <sz val="11"/>
        <color rgb="FFFF0000"/>
        <rFont val="Calibri"/>
        <family val="2"/>
        <scheme val="minor"/>
      </rPr>
      <t>Age Groups (15), Sex (3)</t>
    </r>
    <r>
      <rPr>
        <sz val="11"/>
        <color theme="1"/>
        <rFont val="Calibri"/>
        <family val="2"/>
        <scheme val="minor"/>
      </rPr>
      <t xml:space="preserve">, School Attendance (10), and Highest Certificate, Diploma or Degree (14) for the </t>
    </r>
    <r>
      <rPr>
        <b/>
        <sz val="11"/>
        <color rgb="FFFF0000"/>
        <rFont val="Calibri"/>
        <family val="2"/>
        <scheme val="minor"/>
      </rPr>
      <t>Visible Minority, Aboriginal and Francophone Population</t>
    </r>
    <r>
      <rPr>
        <sz val="11"/>
        <color theme="1"/>
        <rFont val="Calibri"/>
        <family val="2"/>
        <scheme val="minor"/>
      </rPr>
      <t xml:space="preserve">
Populations (3) 15 Years and Over in Private Households</t>
    </r>
  </si>
  <si>
    <r>
      <rPr>
        <b/>
        <i/>
        <sz val="11"/>
        <color theme="1"/>
        <rFont val="Calibri"/>
        <family val="2"/>
        <scheme val="minor"/>
      </rPr>
      <t>Indicator2.ivt for 2021 data</t>
    </r>
    <r>
      <rPr>
        <sz val="11"/>
        <color theme="1"/>
        <rFont val="Calibri"/>
        <family val="2"/>
        <scheme val="minor"/>
      </rPr>
      <t xml:space="preserve">,  Age group (15), Gender (3), BIPOC (6), </t>
    </r>
    <r>
      <rPr>
        <b/>
        <sz val="11"/>
        <color rgb="FFFF0000"/>
        <rFont val="Calibri"/>
        <family val="2"/>
        <scheme val="minor"/>
      </rPr>
      <t>Occupation - National Occupational Classification (NOC) 2016 (691)</t>
    </r>
    <r>
      <rPr>
        <sz val="11"/>
        <color theme="1"/>
        <rFont val="Calibri"/>
        <family val="2"/>
        <scheme val="minor"/>
      </rPr>
      <t xml:space="preserve">, Labour Force status (7) and Employment Income Statistics (3) for Persons 15 years of age and over in private households in Local Boards, 2021 Census - 25% sample data
</t>
    </r>
  </si>
  <si>
    <r>
      <rPr>
        <b/>
        <i/>
        <sz val="11"/>
        <color theme="1"/>
        <rFont val="Calibri"/>
        <family val="2"/>
        <scheme val="minor"/>
      </rPr>
      <t>Table 19_POR for 2016 data</t>
    </r>
    <r>
      <rPr>
        <sz val="11"/>
        <color theme="1"/>
        <rFont val="Calibri"/>
        <family val="2"/>
        <scheme val="minor"/>
      </rPr>
      <t xml:space="preserve">, Labour Force Status (8), </t>
    </r>
    <r>
      <rPr>
        <b/>
        <sz val="11"/>
        <color rgb="FFFF0000"/>
        <rFont val="Calibri"/>
        <family val="2"/>
        <scheme val="minor"/>
      </rPr>
      <t>Occupation (NOC) 2016 (693)</t>
    </r>
    <r>
      <rPr>
        <sz val="11"/>
        <color theme="1"/>
        <rFont val="Calibri"/>
        <family val="2"/>
        <scheme val="minor"/>
      </rPr>
      <t xml:space="preserve"> and Age Groups (11) for the Population 15 Years and Over in Private Household</t>
    </r>
  </si>
  <si>
    <r>
      <rPr>
        <b/>
        <i/>
        <sz val="11"/>
        <color theme="1"/>
        <rFont val="Calibri"/>
        <family val="2"/>
        <scheme val="minor"/>
      </rPr>
      <t>Table 1A/B</t>
    </r>
    <r>
      <rPr>
        <sz val="11"/>
        <color theme="1"/>
        <rFont val="Calibri"/>
        <family val="2"/>
        <scheme val="minor"/>
      </rPr>
      <t xml:space="preserve">, Age groups (19) Gender (3), BIPOC (21), </t>
    </r>
    <r>
      <rPr>
        <b/>
        <sz val="11"/>
        <color rgb="FFFF0000"/>
        <rFont val="Calibri"/>
        <family val="2"/>
        <scheme val="minor"/>
      </rPr>
      <t>Labour Force Status (10)</t>
    </r>
    <r>
      <rPr>
        <sz val="11"/>
        <color theme="1"/>
        <rFont val="Calibri"/>
        <family val="2"/>
        <scheme val="minor"/>
      </rPr>
      <t>, School attendance (7), and</t>
    </r>
    <r>
      <rPr>
        <b/>
        <sz val="11"/>
        <color rgb="FFFF0000"/>
        <rFont val="Calibri"/>
        <family val="2"/>
        <scheme val="minor"/>
      </rPr>
      <t xml:space="preserve"> Highest Certificate, Diploma or Degree (16)</t>
    </r>
    <r>
      <rPr>
        <sz val="11"/>
        <color theme="1"/>
        <rFont val="Calibri"/>
        <family val="2"/>
        <scheme val="minor"/>
      </rPr>
      <t xml:space="preserve"> for Persons 15 years of age and over in private households in Local Boards (or Census Divisions)</t>
    </r>
  </si>
  <si>
    <r>
      <rPr>
        <b/>
        <i/>
        <sz val="11"/>
        <color theme="1"/>
        <rFont val="Calibri"/>
        <family val="2"/>
        <scheme val="minor"/>
      </rPr>
      <t>Table 3_POR,</t>
    </r>
    <r>
      <rPr>
        <sz val="11"/>
        <color theme="1"/>
        <rFont val="Calibri"/>
        <family val="2"/>
        <scheme val="minor"/>
      </rPr>
      <t xml:space="preserve"> </t>
    </r>
    <r>
      <rPr>
        <b/>
        <sz val="11"/>
        <color rgb="FFFF0000"/>
        <rFont val="Calibri"/>
        <family val="2"/>
        <scheme val="minor"/>
      </rPr>
      <t>Highest Certificate, Diploma or Degree (14)</t>
    </r>
    <r>
      <rPr>
        <sz val="11"/>
        <color theme="1"/>
        <rFont val="Calibri"/>
        <family val="2"/>
        <scheme val="minor"/>
      </rPr>
      <t xml:space="preserve">, Age Groups (15) Sex (3) and </t>
    </r>
    <r>
      <rPr>
        <b/>
        <sz val="11"/>
        <color rgb="FFFF0000"/>
        <rFont val="Calibri"/>
        <family val="2"/>
        <scheme val="minor"/>
      </rPr>
      <t>Labour Force Status (8)</t>
    </r>
    <r>
      <rPr>
        <sz val="11"/>
        <color theme="1"/>
        <rFont val="Calibri"/>
        <family val="2"/>
        <scheme val="minor"/>
      </rPr>
      <t xml:space="preserve"> for the Population 15 Years and Over in Private Households</t>
    </r>
  </si>
  <si>
    <t>Ottawa</t>
  </si>
  <si>
    <r>
      <rPr>
        <b/>
        <i/>
        <sz val="11"/>
        <color theme="1"/>
        <rFont val="Calibri"/>
        <family val="2"/>
        <scheme val="minor"/>
      </rPr>
      <t>Table 2A/B</t>
    </r>
    <r>
      <rPr>
        <sz val="11"/>
        <color theme="1"/>
        <rFont val="Calibri"/>
        <family val="2"/>
        <scheme val="minor"/>
      </rPr>
      <t xml:space="preserve">, Age groups (19), Gender (3), Racialized Group (14), Labour Force Status (10), School attendance (7), Highest Certificate, Diploma or Degree (8), and </t>
    </r>
    <r>
      <rPr>
        <b/>
        <sz val="11"/>
        <color rgb="FFFF0000"/>
        <rFont val="Calibri"/>
        <family val="2"/>
        <scheme val="minor"/>
      </rPr>
      <t>Period of Immigration (11) for Immigrant population 15 years of age and over</t>
    </r>
  </si>
  <si>
    <t>Employee Size Range</t>
  </si>
  <si>
    <t>Without employees</t>
  </si>
  <si>
    <t>Total, with employees</t>
  </si>
  <si>
    <t>1-4</t>
  </si>
  <si>
    <t>5-9</t>
  </si>
  <si>
    <t>10-19</t>
  </si>
  <si>
    <t>20-49</t>
  </si>
  <si>
    <t>50-99</t>
  </si>
  <si>
    <t>100-199</t>
  </si>
  <si>
    <t>200-499</t>
  </si>
  <si>
    <t>500 +</t>
  </si>
  <si>
    <t>New data</t>
  </si>
  <si>
    <t>2017-2022</t>
  </si>
  <si>
    <t>Source: OneHub, Canadian Business Location Counts for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</si>
</sst>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b/>
      <sz val="11"/>
      <color rgb="FF000000"/>
      <name val="Calibri"/>
      <family val="2"/>
    </font>
    <font>
      <sz val="11"/>
      <color rgb="FF000000"/>
      <name val="Calibri"/>
      <family val="2"/>
    </font>
    <font>
      <u/>
      <sz val="11"/>
      <color theme="10"/>
      <name val="Calibri"/>
      <family val="2"/>
      <scheme val="minor"/>
    </font>
    <font>
      <b/>
      <sz val="11"/>
      <color theme="0"/>
      <name val="Calibri"/>
      <family val="2"/>
      <scheme val="minor"/>
    </font>
    <font>
      <sz val="11"/>
      <color theme="0"/>
      <name val="Calibri"/>
      <family val="2"/>
      <scheme val="minor"/>
    </font>
    <font>
      <b/>
      <i/>
      <sz val="11"/>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0" tint="-0.14999847407452621"/>
        <bgColor indexed="64"/>
      </patternFill>
    </fill>
    <fill>
      <patternFill patternType="solid">
        <fgColor theme="2"/>
        <bgColor indexed="64"/>
      </patternFill>
    </fill>
    <fill>
      <patternFill patternType="solid">
        <fgColor theme="8"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79">
    <xf numFmtId="0" fontId="0" fillId="0" borderId="0" xfId="0"/>
    <xf numFmtId="0" fontId="2" fillId="0" borderId="0" xfId="0" applyFont="1"/>
    <xf numFmtId="0" fontId="0" fillId="2" borderId="1" xfId="0" applyFill="1" applyBorder="1" applyAlignment="1">
      <alignment wrapText="1"/>
    </xf>
    <xf numFmtId="0" fontId="0" fillId="0" borderId="1" xfId="0" applyBorder="1" applyAlignment="1">
      <alignment horizontal="center"/>
    </xf>
    <xf numFmtId="9" fontId="0" fillId="0" borderId="1" xfId="1" applyFont="1" applyBorder="1" applyAlignment="1">
      <alignment horizontal="center"/>
    </xf>
    <xf numFmtId="0" fontId="0" fillId="0" borderId="1" xfId="0" applyBorder="1"/>
    <xf numFmtId="0" fontId="2" fillId="4" borderId="1" xfId="0" applyFont="1" applyFill="1" applyBorder="1" applyAlignment="1">
      <alignment wrapText="1"/>
    </xf>
    <xf numFmtId="0" fontId="2" fillId="4" borderId="1" xfId="0" applyFont="1" applyFill="1" applyBorder="1" applyAlignment="1">
      <alignment horizontal="center" wrapText="1"/>
    </xf>
    <xf numFmtId="0" fontId="2" fillId="4" borderId="1" xfId="0" applyFont="1" applyFill="1" applyBorder="1" applyAlignment="1">
      <alignment horizontal="center"/>
    </xf>
    <xf numFmtId="0" fontId="2" fillId="4" borderId="1" xfId="0" applyFont="1" applyFill="1" applyBorder="1"/>
    <xf numFmtId="0" fontId="0" fillId="2" borderId="1" xfId="0" applyFill="1" applyBorder="1"/>
    <xf numFmtId="0" fontId="2" fillId="5" borderId="1" xfId="0" applyFont="1" applyFill="1" applyBorder="1"/>
    <xf numFmtId="0" fontId="2" fillId="5" borderId="1" xfId="0" applyFont="1" applyFill="1" applyBorder="1" applyAlignment="1">
      <alignment horizontal="center"/>
    </xf>
    <xf numFmtId="0" fontId="0" fillId="5" borderId="1" xfId="0" applyFill="1" applyBorder="1"/>
    <xf numFmtId="0" fontId="2" fillId="5" borderId="1" xfId="0" applyFont="1" applyFill="1" applyBorder="1" applyAlignment="1">
      <alignment horizontal="center" wrapText="1"/>
    </xf>
    <xf numFmtId="0" fontId="0" fillId="0" borderId="1" xfId="0" applyBorder="1" applyAlignment="1">
      <alignment horizontal="center" wrapText="1"/>
    </xf>
    <xf numFmtId="0" fontId="4" fillId="3" borderId="6" xfId="0" applyFont="1" applyFill="1" applyBorder="1" applyAlignment="1">
      <alignment wrapText="1"/>
    </xf>
    <xf numFmtId="3" fontId="4" fillId="0" borderId="7" xfId="0" applyNumberFormat="1" applyFont="1" applyBorder="1" applyAlignment="1">
      <alignment horizontal="center" wrapText="1"/>
    </xf>
    <xf numFmtId="0" fontId="4" fillId="0" borderId="7" xfId="0" applyFont="1" applyBorder="1" applyAlignment="1">
      <alignment horizontal="center" wrapText="1"/>
    </xf>
    <xf numFmtId="0" fontId="3" fillId="3" borderId="6" xfId="0" applyFont="1" applyFill="1" applyBorder="1" applyAlignment="1">
      <alignment wrapText="1"/>
    </xf>
    <xf numFmtId="0" fontId="3" fillId="3" borderId="1" xfId="0" applyFont="1" applyFill="1" applyBorder="1" applyAlignment="1">
      <alignment wrapText="1"/>
    </xf>
    <xf numFmtId="0" fontId="3" fillId="3" borderId="4" xfId="0" applyFont="1" applyFill="1" applyBorder="1" applyAlignment="1">
      <alignment horizontal="center" wrapText="1"/>
    </xf>
    <xf numFmtId="0" fontId="6" fillId="3" borderId="6" xfId="0" applyFont="1" applyFill="1" applyBorder="1" applyAlignment="1">
      <alignment wrapText="1"/>
    </xf>
    <xf numFmtId="3" fontId="6" fillId="0" borderId="7" xfId="0" applyNumberFormat="1" applyFont="1" applyBorder="1" applyAlignment="1">
      <alignment horizontal="center" wrapText="1"/>
    </xf>
    <xf numFmtId="0" fontId="6" fillId="0" borderId="7" xfId="0" applyFont="1" applyBorder="1" applyAlignment="1">
      <alignment horizontal="center" wrapText="1"/>
    </xf>
    <xf numFmtId="0" fontId="6" fillId="0" borderId="5" xfId="0" applyFont="1" applyBorder="1" applyAlignment="1">
      <alignment horizontal="center" wrapText="1"/>
    </xf>
    <xf numFmtId="0" fontId="5" fillId="5" borderId="1" xfId="0" applyFont="1" applyFill="1" applyBorder="1"/>
    <xf numFmtId="0" fontId="5" fillId="5" borderId="6" xfId="0" applyFont="1" applyFill="1" applyBorder="1"/>
    <xf numFmtId="0" fontId="5" fillId="5" borderId="7" xfId="0" applyFont="1" applyFill="1" applyBorder="1" applyAlignment="1">
      <alignment horizontal="center" wrapText="1"/>
    </xf>
    <xf numFmtId="0" fontId="5" fillId="5" borderId="5" xfId="0" applyFont="1" applyFill="1" applyBorder="1" applyAlignment="1">
      <alignment horizontal="center" wrapText="1"/>
    </xf>
    <xf numFmtId="9" fontId="6" fillId="0" borderId="8" xfId="1" applyFont="1" applyBorder="1" applyAlignment="1">
      <alignment horizontal="center" wrapText="1"/>
    </xf>
    <xf numFmtId="3" fontId="0" fillId="0" borderId="1" xfId="0" applyNumberFormat="1" applyBorder="1" applyAlignment="1">
      <alignment horizontal="center"/>
    </xf>
    <xf numFmtId="0" fontId="6" fillId="3" borderId="0" xfId="0" applyFont="1" applyFill="1" applyAlignment="1">
      <alignment wrapText="1"/>
    </xf>
    <xf numFmtId="0" fontId="6" fillId="0" borderId="0" xfId="0" applyFont="1" applyAlignment="1">
      <alignment horizontal="center" wrapText="1"/>
    </xf>
    <xf numFmtId="0" fontId="7" fillId="0" borderId="0" xfId="2"/>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0" borderId="0" xfId="0" applyFont="1" applyAlignment="1">
      <alignment horizontal="center"/>
    </xf>
    <xf numFmtId="0" fontId="2" fillId="5" borderId="1" xfId="0" applyFont="1" applyFill="1" applyBorder="1" applyAlignment="1">
      <alignment horizontal="center" wrapText="1"/>
    </xf>
    <xf numFmtId="0" fontId="5" fillId="5" borderId="2" xfId="0" applyFont="1" applyFill="1" applyBorder="1" applyAlignment="1">
      <alignment horizontal="center" wrapText="1"/>
    </xf>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4" borderId="1" xfId="0" applyNumberFormat="1" applyFont="1" applyFill="1" applyBorder="1" applyAlignment="1">
      <alignment horizontal="center"/>
    </xf>
    <xf numFmtId="3" fontId="6" fillId="0" borderId="0" xfId="0" applyNumberFormat="1" applyFont="1" applyAlignment="1">
      <alignment horizontal="right" wrapText="1"/>
    </xf>
    <xf numFmtId="0" fontId="0" fillId="0" borderId="0" xfId="0" applyAlignment="1">
      <alignment horizontal="center"/>
    </xf>
    <xf numFmtId="0" fontId="2" fillId="0" borderId="1" xfId="0" applyFont="1" applyBorder="1" applyAlignment="1">
      <alignment horizontal="center" vertical="center"/>
    </xf>
    <xf numFmtId="0" fontId="0" fillId="0" borderId="1" xfId="0" applyBorder="1" applyAlignment="1">
      <alignment horizontal="center" vertical="top" wrapText="1"/>
    </xf>
    <xf numFmtId="0" fontId="0" fillId="0" borderId="1" xfId="0" applyBorder="1" applyAlignment="1">
      <alignment horizontal="center" wrapText="1"/>
    </xf>
    <xf numFmtId="0" fontId="0" fillId="0" borderId="1" xfId="0" applyBorder="1" applyAlignment="1">
      <alignment horizontal="center" vertical="center" wrapText="1"/>
    </xf>
    <xf numFmtId="0" fontId="8" fillId="6" borderId="0" xfId="0" applyFont="1" applyFill="1" applyAlignment="1">
      <alignment horizontal="center"/>
    </xf>
    <xf numFmtId="0" fontId="8" fillId="6" borderId="1" xfId="0" applyFont="1" applyFill="1" applyBorder="1"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0" fillId="0" borderId="9" xfId="0"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top"/>
    </xf>
    <xf numFmtId="0" fontId="8" fillId="6" borderId="2" xfId="0" applyFont="1" applyFill="1" applyBorder="1" applyAlignment="1">
      <alignment horizontal="center"/>
    </xf>
    <xf numFmtId="0" fontId="8" fillId="6" borderId="3" xfId="0" applyFont="1" applyFill="1" applyBorder="1" applyAlignment="1">
      <alignment horizontal="center"/>
    </xf>
    <xf numFmtId="0" fontId="8" fillId="6" borderId="4" xfId="0" applyFont="1" applyFill="1" applyBorder="1" applyAlignment="1">
      <alignment horizontal="center"/>
    </xf>
    <xf numFmtId="0" fontId="9" fillId="6" borderId="2" xfId="0" applyFont="1" applyFill="1" applyBorder="1" applyAlignment="1">
      <alignment horizontal="center"/>
    </xf>
    <xf numFmtId="0" fontId="9" fillId="6" borderId="3" xfId="0" applyFont="1" applyFill="1" applyBorder="1" applyAlignment="1">
      <alignment horizontal="center"/>
    </xf>
    <xf numFmtId="0" fontId="9" fillId="6" borderId="4" xfId="0" applyFont="1" applyFill="1" applyBorder="1" applyAlignment="1">
      <alignment horizontal="center"/>
    </xf>
    <xf numFmtId="0" fontId="0" fillId="0" borderId="1" xfId="0"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17" fontId="0" fillId="0" borderId="0" xfId="0" applyNumberFormat="1"/>
    <xf numFmtId="0" fontId="6" fillId="3" borderId="0" xfId="0" applyFont="1" applyFill="1" applyBorder="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150.statcan.gc.ca/t1/tbl1/en/cv.action?pid=9810007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8F613-4997-4B5C-BC8B-E2F253865CBF}">
  <dimension ref="A1:S23"/>
  <sheetViews>
    <sheetView tabSelected="1" workbookViewId="0">
      <selection activeCell="H25" sqref="H25"/>
    </sheetView>
  </sheetViews>
  <sheetFormatPr defaultRowHeight="14.5" x14ac:dyDescent="0.35"/>
  <cols>
    <col min="19" max="19" width="8.7265625" customWidth="1"/>
  </cols>
  <sheetData>
    <row r="1" spans="1:19" x14ac:dyDescent="0.35">
      <c r="A1" s="56" t="s">
        <v>183</v>
      </c>
      <c r="B1" s="56"/>
      <c r="C1" s="56"/>
      <c r="D1" s="56"/>
      <c r="E1" s="56"/>
      <c r="F1" s="56"/>
      <c r="G1" s="56"/>
      <c r="H1" s="56"/>
      <c r="I1" s="56"/>
      <c r="J1" s="56"/>
      <c r="K1" s="56"/>
      <c r="L1" s="56"/>
      <c r="M1" s="56"/>
      <c r="N1" s="56"/>
      <c r="O1" s="56"/>
      <c r="P1" s="56"/>
      <c r="Q1" s="56"/>
      <c r="R1" s="56"/>
      <c r="S1" s="56"/>
    </row>
    <row r="2" spans="1:19" x14ac:dyDescent="0.35">
      <c r="A2" s="51" t="s">
        <v>191</v>
      </c>
      <c r="B2" s="51"/>
      <c r="C2" s="51"/>
      <c r="D2" s="51"/>
      <c r="E2" s="51"/>
      <c r="F2" s="51"/>
      <c r="G2" s="51"/>
      <c r="H2" s="51"/>
      <c r="I2" s="51"/>
      <c r="J2" s="51"/>
      <c r="K2" s="51"/>
      <c r="L2" s="51"/>
      <c r="M2" s="51"/>
      <c r="N2" s="51"/>
      <c r="O2" s="51"/>
      <c r="P2" s="51"/>
      <c r="Q2" s="51"/>
      <c r="R2" s="51"/>
      <c r="S2" s="51"/>
    </row>
    <row r="3" spans="1:19" x14ac:dyDescent="0.35">
      <c r="A3" s="59" t="s">
        <v>204</v>
      </c>
      <c r="B3" s="59"/>
      <c r="C3" s="59"/>
      <c r="D3" s="59"/>
      <c r="E3" s="59"/>
      <c r="F3" s="59"/>
      <c r="G3" s="59"/>
      <c r="H3" s="59"/>
      <c r="I3" s="59"/>
      <c r="J3" s="59"/>
      <c r="K3" s="59"/>
      <c r="L3" s="59"/>
      <c r="M3" s="59"/>
      <c r="N3" s="59"/>
      <c r="O3" s="59"/>
      <c r="P3" s="59"/>
      <c r="Q3" s="59"/>
      <c r="R3" s="59"/>
      <c r="S3" s="59"/>
    </row>
    <row r="4" spans="1:19" x14ac:dyDescent="0.35">
      <c r="A4" s="57" t="s">
        <v>184</v>
      </c>
      <c r="B4" s="57"/>
      <c r="C4" s="57"/>
      <c r="D4" s="57"/>
      <c r="E4" s="57"/>
      <c r="F4" s="57"/>
      <c r="G4" s="57"/>
      <c r="H4" s="57"/>
      <c r="I4" s="57"/>
      <c r="J4" s="57"/>
      <c r="K4" s="57"/>
      <c r="L4" s="57"/>
      <c r="M4" s="57"/>
      <c r="N4" s="57"/>
      <c r="O4" s="57"/>
      <c r="P4" s="57"/>
      <c r="Q4" s="57"/>
      <c r="R4" s="57"/>
      <c r="S4" s="57"/>
    </row>
    <row r="5" spans="1:19" x14ac:dyDescent="0.35">
      <c r="A5" s="52" t="s">
        <v>188</v>
      </c>
      <c r="B5" s="53" t="s">
        <v>207</v>
      </c>
      <c r="C5" s="53"/>
      <c r="D5" s="53"/>
      <c r="E5" s="53"/>
      <c r="F5" s="53"/>
      <c r="G5" s="53"/>
      <c r="H5" s="53"/>
      <c r="I5" s="53"/>
      <c r="J5" s="53"/>
      <c r="K5" s="53"/>
      <c r="L5" s="53"/>
      <c r="M5" s="53"/>
      <c r="N5" s="53"/>
      <c r="O5" s="53"/>
      <c r="P5" s="53"/>
      <c r="Q5" s="53"/>
      <c r="R5" s="53"/>
      <c r="S5" s="53"/>
    </row>
    <row r="6" spans="1:19" x14ac:dyDescent="0.35">
      <c r="A6" s="52"/>
      <c r="B6" s="53"/>
      <c r="C6" s="53"/>
      <c r="D6" s="53"/>
      <c r="E6" s="53"/>
      <c r="F6" s="53"/>
      <c r="G6" s="53"/>
      <c r="H6" s="53"/>
      <c r="I6" s="53"/>
      <c r="J6" s="53"/>
      <c r="K6" s="53"/>
      <c r="L6" s="53"/>
      <c r="M6" s="53"/>
      <c r="N6" s="53"/>
      <c r="O6" s="53"/>
      <c r="P6" s="53"/>
      <c r="Q6" s="53"/>
      <c r="R6" s="53"/>
      <c r="S6" s="53"/>
    </row>
    <row r="7" spans="1:19" x14ac:dyDescent="0.35">
      <c r="A7" s="52"/>
      <c r="B7" s="55" t="s">
        <v>208</v>
      </c>
      <c r="C7" s="55"/>
      <c r="D7" s="55"/>
      <c r="E7" s="55"/>
      <c r="F7" s="55"/>
      <c r="G7" s="55"/>
      <c r="H7" s="55"/>
      <c r="I7" s="55"/>
      <c r="J7" s="55"/>
      <c r="K7" s="55"/>
      <c r="L7" s="55"/>
      <c r="M7" s="55"/>
      <c r="N7" s="55"/>
      <c r="O7" s="55"/>
      <c r="P7" s="55"/>
      <c r="Q7" s="55"/>
      <c r="R7" s="55"/>
      <c r="S7" s="55"/>
    </row>
    <row r="8" spans="1:19" x14ac:dyDescent="0.35">
      <c r="A8" s="52"/>
      <c r="B8" s="55"/>
      <c r="C8" s="55"/>
      <c r="D8" s="55"/>
      <c r="E8" s="55"/>
      <c r="F8" s="55"/>
      <c r="G8" s="55"/>
      <c r="H8" s="55"/>
      <c r="I8" s="55"/>
      <c r="J8" s="55"/>
      <c r="K8" s="55"/>
      <c r="L8" s="55"/>
      <c r="M8" s="55"/>
      <c r="N8" s="55"/>
      <c r="O8" s="55"/>
      <c r="P8" s="55"/>
      <c r="Q8" s="55"/>
      <c r="R8" s="55"/>
      <c r="S8" s="55"/>
    </row>
    <row r="9" spans="1:19" x14ac:dyDescent="0.35">
      <c r="A9" s="58" t="s">
        <v>182</v>
      </c>
      <c r="B9" s="59" t="s">
        <v>192</v>
      </c>
      <c r="C9" s="59"/>
      <c r="D9" s="59"/>
      <c r="E9" s="59"/>
      <c r="F9" s="59"/>
      <c r="G9" s="59"/>
      <c r="H9" s="59"/>
      <c r="I9" s="59"/>
      <c r="J9" s="59"/>
      <c r="K9" s="59"/>
      <c r="L9" s="59"/>
      <c r="M9" s="59"/>
      <c r="N9" s="59"/>
      <c r="O9" s="59"/>
      <c r="P9" s="59"/>
      <c r="Q9" s="59"/>
      <c r="R9" s="59"/>
      <c r="S9" s="59"/>
    </row>
    <row r="10" spans="1:19" x14ac:dyDescent="0.35">
      <c r="A10" s="57" t="s">
        <v>185</v>
      </c>
      <c r="B10" s="57"/>
      <c r="C10" s="57"/>
      <c r="D10" s="57"/>
      <c r="E10" s="57"/>
      <c r="F10" s="57"/>
      <c r="G10" s="57"/>
      <c r="H10" s="57"/>
      <c r="I10" s="57"/>
      <c r="J10" s="57"/>
      <c r="K10" s="57"/>
      <c r="L10" s="57"/>
      <c r="M10" s="57"/>
      <c r="N10" s="57"/>
      <c r="O10" s="57"/>
      <c r="P10" s="57"/>
      <c r="Q10" s="57"/>
      <c r="R10" s="57"/>
      <c r="S10" s="57"/>
    </row>
    <row r="11" spans="1:19" x14ac:dyDescent="0.35">
      <c r="A11" s="52">
        <v>2021</v>
      </c>
      <c r="B11" s="54" t="s">
        <v>205</v>
      </c>
      <c r="C11" s="54"/>
      <c r="D11" s="54"/>
      <c r="E11" s="54"/>
      <c r="F11" s="54"/>
      <c r="G11" s="54"/>
      <c r="H11" s="54"/>
      <c r="I11" s="54"/>
      <c r="J11" s="54"/>
      <c r="K11" s="54"/>
      <c r="L11" s="54"/>
      <c r="M11" s="54"/>
      <c r="N11" s="54"/>
      <c r="O11" s="54"/>
      <c r="P11" s="54"/>
      <c r="Q11" s="54"/>
      <c r="R11" s="54"/>
      <c r="S11" s="54"/>
    </row>
    <row r="12" spans="1:19" x14ac:dyDescent="0.35">
      <c r="A12" s="52"/>
      <c r="B12" s="54"/>
      <c r="C12" s="54"/>
      <c r="D12" s="54"/>
      <c r="E12" s="54"/>
      <c r="F12" s="54"/>
      <c r="G12" s="54"/>
      <c r="H12" s="54"/>
      <c r="I12" s="54"/>
      <c r="J12" s="54"/>
      <c r="K12" s="54"/>
      <c r="L12" s="54"/>
      <c r="M12" s="54"/>
      <c r="N12" s="54"/>
      <c r="O12" s="54"/>
      <c r="P12" s="54"/>
      <c r="Q12" s="54"/>
      <c r="R12" s="54"/>
      <c r="S12" s="54"/>
    </row>
    <row r="13" spans="1:19" x14ac:dyDescent="0.35">
      <c r="A13" s="52"/>
      <c r="B13" s="55" t="s">
        <v>212</v>
      </c>
      <c r="C13" s="55"/>
      <c r="D13" s="55"/>
      <c r="E13" s="55"/>
      <c r="F13" s="55"/>
      <c r="G13" s="55"/>
      <c r="H13" s="55"/>
      <c r="I13" s="55"/>
      <c r="J13" s="55"/>
      <c r="K13" s="55"/>
      <c r="L13" s="55"/>
      <c r="M13" s="55"/>
      <c r="N13" s="55"/>
      <c r="O13" s="55"/>
      <c r="P13" s="55"/>
      <c r="Q13" s="55"/>
      <c r="R13" s="55"/>
      <c r="S13" s="55"/>
    </row>
    <row r="14" spans="1:19" x14ac:dyDescent="0.35">
      <c r="A14" s="52"/>
      <c r="B14" s="55"/>
      <c r="C14" s="55"/>
      <c r="D14" s="55"/>
      <c r="E14" s="55"/>
      <c r="F14" s="55"/>
      <c r="G14" s="55"/>
      <c r="H14" s="55"/>
      <c r="I14" s="55"/>
      <c r="J14" s="55"/>
      <c r="K14" s="55"/>
      <c r="L14" s="55"/>
      <c r="M14" s="55"/>
      <c r="N14" s="55"/>
      <c r="O14" s="55"/>
      <c r="P14" s="55"/>
      <c r="Q14" s="55"/>
      <c r="R14" s="55"/>
      <c r="S14" s="55"/>
    </row>
    <row r="15" spans="1:19" x14ac:dyDescent="0.35">
      <c r="A15" s="61">
        <v>2016</v>
      </c>
      <c r="B15" s="53" t="s">
        <v>206</v>
      </c>
      <c r="C15" s="62"/>
      <c r="D15" s="62"/>
      <c r="E15" s="62"/>
      <c r="F15" s="62"/>
      <c r="G15" s="62"/>
      <c r="H15" s="62"/>
      <c r="I15" s="62"/>
      <c r="J15" s="62"/>
      <c r="K15" s="62"/>
      <c r="L15" s="62"/>
      <c r="M15" s="62"/>
      <c r="N15" s="62"/>
      <c r="O15" s="62"/>
      <c r="P15" s="62"/>
      <c r="Q15" s="62"/>
      <c r="R15" s="62"/>
      <c r="S15" s="62"/>
    </row>
    <row r="16" spans="1:19" x14ac:dyDescent="0.35">
      <c r="A16" s="61"/>
      <c r="B16" s="62"/>
      <c r="C16" s="62"/>
      <c r="D16" s="62"/>
      <c r="E16" s="62"/>
      <c r="F16" s="62"/>
      <c r="G16" s="62"/>
      <c r="H16" s="62"/>
      <c r="I16" s="62"/>
      <c r="J16" s="62"/>
      <c r="K16" s="62"/>
      <c r="L16" s="62"/>
      <c r="M16" s="62"/>
      <c r="N16" s="62"/>
      <c r="O16" s="62"/>
      <c r="P16" s="62"/>
      <c r="Q16" s="62"/>
      <c r="R16" s="62"/>
      <c r="S16" s="62"/>
    </row>
    <row r="17" spans="1:19" x14ac:dyDescent="0.35">
      <c r="A17" s="63" t="s">
        <v>186</v>
      </c>
      <c r="B17" s="64"/>
      <c r="C17" s="64"/>
      <c r="D17" s="64"/>
      <c r="E17" s="64"/>
      <c r="F17" s="64"/>
      <c r="G17" s="64"/>
      <c r="H17" s="64"/>
      <c r="I17" s="64"/>
      <c r="J17" s="64"/>
      <c r="K17" s="64"/>
      <c r="L17" s="64"/>
      <c r="M17" s="64"/>
      <c r="N17" s="64"/>
      <c r="O17" s="64"/>
      <c r="P17" s="64"/>
      <c r="Q17" s="64"/>
      <c r="R17" s="64"/>
      <c r="S17" s="65"/>
    </row>
    <row r="18" spans="1:19" ht="22" customHeight="1" x14ac:dyDescent="0.35">
      <c r="A18" s="69" t="s">
        <v>202</v>
      </c>
      <c r="B18" s="69"/>
      <c r="C18" s="69"/>
      <c r="D18" s="69"/>
      <c r="E18" s="69"/>
      <c r="F18" s="69"/>
      <c r="G18" s="69"/>
      <c r="H18" s="69"/>
      <c r="I18" s="69"/>
      <c r="J18" s="69"/>
      <c r="K18" s="69"/>
      <c r="L18" s="69"/>
      <c r="M18" s="69"/>
      <c r="N18" s="69"/>
      <c r="O18" s="69"/>
      <c r="P18" s="69"/>
      <c r="Q18" s="69"/>
      <c r="R18" s="69"/>
      <c r="S18" s="69"/>
    </row>
    <row r="19" spans="1:19" x14ac:dyDescent="0.35">
      <c r="A19" s="66" t="s">
        <v>203</v>
      </c>
      <c r="B19" s="67"/>
      <c r="C19" s="67"/>
      <c r="D19" s="67"/>
      <c r="E19" s="67"/>
      <c r="F19" s="67"/>
      <c r="G19" s="67"/>
      <c r="H19" s="67"/>
      <c r="I19" s="67"/>
      <c r="J19" s="67"/>
      <c r="K19" s="67"/>
      <c r="L19" s="67"/>
      <c r="M19" s="67"/>
      <c r="N19" s="67"/>
      <c r="O19" s="67"/>
      <c r="P19" s="67"/>
      <c r="Q19" s="67"/>
      <c r="R19" s="67"/>
      <c r="S19" s="68"/>
    </row>
    <row r="20" spans="1:19" x14ac:dyDescent="0.35">
      <c r="A20" s="70">
        <v>2021</v>
      </c>
      <c r="B20" s="54" t="s">
        <v>209</v>
      </c>
      <c r="C20" s="54"/>
      <c r="D20" s="54"/>
      <c r="E20" s="54"/>
      <c r="F20" s="54"/>
      <c r="G20" s="54"/>
      <c r="H20" s="54"/>
      <c r="I20" s="54"/>
      <c r="J20" s="54"/>
      <c r="K20" s="54"/>
      <c r="L20" s="54"/>
      <c r="M20" s="54"/>
      <c r="N20" s="54"/>
      <c r="O20" s="54"/>
      <c r="P20" s="54"/>
      <c r="Q20" s="54"/>
      <c r="R20" s="54"/>
      <c r="S20" s="54"/>
    </row>
    <row r="21" spans="1:19" x14ac:dyDescent="0.35">
      <c r="A21" s="71"/>
      <c r="B21" s="54"/>
      <c r="C21" s="54"/>
      <c r="D21" s="54"/>
      <c r="E21" s="54"/>
      <c r="F21" s="54"/>
      <c r="G21" s="54"/>
      <c r="H21" s="54"/>
      <c r="I21" s="54"/>
      <c r="J21" s="54"/>
      <c r="K21" s="54"/>
      <c r="L21" s="54"/>
      <c r="M21" s="54"/>
      <c r="N21" s="54"/>
      <c r="O21" s="54"/>
      <c r="P21" s="54"/>
      <c r="Q21" s="54"/>
      <c r="R21" s="54"/>
      <c r="S21" s="54"/>
    </row>
    <row r="22" spans="1:19" ht="14.5" customHeight="1" x14ac:dyDescent="0.35">
      <c r="A22" s="52">
        <v>2016</v>
      </c>
      <c r="B22" s="72" t="s">
        <v>210</v>
      </c>
      <c r="C22" s="60"/>
      <c r="D22" s="60"/>
      <c r="E22" s="60"/>
      <c r="F22" s="60"/>
      <c r="G22" s="60"/>
      <c r="H22" s="60"/>
      <c r="I22" s="60"/>
      <c r="J22" s="60"/>
      <c r="K22" s="60"/>
      <c r="L22" s="60"/>
      <c r="M22" s="60"/>
      <c r="N22" s="60"/>
      <c r="O22" s="60"/>
      <c r="P22" s="60"/>
      <c r="Q22" s="60"/>
      <c r="R22" s="60"/>
      <c r="S22" s="73"/>
    </row>
    <row r="23" spans="1:19" x14ac:dyDescent="0.35">
      <c r="A23" s="52"/>
      <c r="B23" s="74"/>
      <c r="C23" s="75"/>
      <c r="D23" s="75"/>
      <c r="E23" s="75"/>
      <c r="F23" s="75"/>
      <c r="G23" s="75"/>
      <c r="H23" s="75"/>
      <c r="I23" s="75"/>
      <c r="J23" s="75"/>
      <c r="K23" s="75"/>
      <c r="L23" s="75"/>
      <c r="M23" s="75"/>
      <c r="N23" s="75"/>
      <c r="O23" s="75"/>
      <c r="P23" s="75"/>
      <c r="Q23" s="75"/>
      <c r="R23" s="75"/>
      <c r="S23" s="76"/>
    </row>
  </sheetData>
  <mergeCells count="21">
    <mergeCell ref="B22:S23"/>
    <mergeCell ref="A22:A23"/>
    <mergeCell ref="A17:S17"/>
    <mergeCell ref="A18:S18"/>
    <mergeCell ref="A19:S19"/>
    <mergeCell ref="A3:S3"/>
    <mergeCell ref="B20:S21"/>
    <mergeCell ref="A20:A21"/>
    <mergeCell ref="B9:S9"/>
    <mergeCell ref="A10:S10"/>
    <mergeCell ref="B11:S12"/>
    <mergeCell ref="B13:S14"/>
    <mergeCell ref="A11:A14"/>
    <mergeCell ref="B15:S16"/>
    <mergeCell ref="A15:A16"/>
    <mergeCell ref="B5:S6"/>
    <mergeCell ref="B7:S8"/>
    <mergeCell ref="A5:A8"/>
    <mergeCell ref="A4:S4"/>
    <mergeCell ref="A1:S1"/>
    <mergeCell ref="A2:S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23CA0-83AD-4286-A52E-27BF46D96E75}">
  <dimension ref="A1:Q22"/>
  <sheetViews>
    <sheetView workbookViewId="0">
      <selection activeCell="I9" sqref="I9"/>
    </sheetView>
  </sheetViews>
  <sheetFormatPr defaultRowHeight="14.5" x14ac:dyDescent="0.35"/>
  <sheetData>
    <row r="1" spans="1:17" x14ac:dyDescent="0.35">
      <c r="A1" t="s">
        <v>86</v>
      </c>
      <c r="B1" t="s">
        <v>85</v>
      </c>
      <c r="C1" t="s">
        <v>87</v>
      </c>
      <c r="D1" t="s">
        <v>197</v>
      </c>
      <c r="G1">
        <v>2021</v>
      </c>
      <c r="H1" t="s">
        <v>77</v>
      </c>
      <c r="I1" t="s">
        <v>27</v>
      </c>
      <c r="J1" t="s">
        <v>28</v>
      </c>
      <c r="K1" t="s">
        <v>29</v>
      </c>
      <c r="N1" t="s">
        <v>111</v>
      </c>
      <c r="O1" t="s">
        <v>87</v>
      </c>
      <c r="P1" t="s">
        <v>199</v>
      </c>
      <c r="Q1" t="s">
        <v>200</v>
      </c>
    </row>
    <row r="2" spans="1:17" x14ac:dyDescent="0.35">
      <c r="B2" t="s">
        <v>198</v>
      </c>
      <c r="E2" t="s">
        <v>88</v>
      </c>
      <c r="H2" t="s">
        <v>78</v>
      </c>
      <c r="I2">
        <f>B19</f>
        <v>130395</v>
      </c>
      <c r="J2">
        <f t="shared" ref="J2:K2" si="0">C19</f>
        <v>66080</v>
      </c>
      <c r="K2">
        <f t="shared" si="0"/>
        <v>64315</v>
      </c>
      <c r="O2" t="s">
        <v>112</v>
      </c>
      <c r="P2" t="s">
        <v>113</v>
      </c>
      <c r="Q2" t="s">
        <v>114</v>
      </c>
    </row>
    <row r="3" spans="1:17" x14ac:dyDescent="0.35">
      <c r="B3" t="s">
        <v>89</v>
      </c>
      <c r="C3" t="s">
        <v>90</v>
      </c>
      <c r="D3" t="s">
        <v>91</v>
      </c>
      <c r="H3" t="s">
        <v>79</v>
      </c>
      <c r="I3">
        <f>SUM(B7:B12)</f>
        <v>409375</v>
      </c>
      <c r="J3">
        <f t="shared" ref="J3:K3" si="1">SUM(C7:C12)</f>
        <v>199380</v>
      </c>
      <c r="K3">
        <f>SUM(D7:D12)</f>
        <v>210000</v>
      </c>
      <c r="O3" t="s">
        <v>201</v>
      </c>
      <c r="P3" t="s">
        <v>201</v>
      </c>
      <c r="Q3" t="s">
        <v>201</v>
      </c>
    </row>
    <row r="4" spans="1:17" x14ac:dyDescent="0.35">
      <c r="A4" t="s">
        <v>92</v>
      </c>
      <c r="B4">
        <v>834140</v>
      </c>
      <c r="C4">
        <v>404315</v>
      </c>
      <c r="D4">
        <v>429820</v>
      </c>
      <c r="H4" t="s">
        <v>80</v>
      </c>
      <c r="I4">
        <f>SUM(B13:B17)</f>
        <v>294375</v>
      </c>
      <c r="J4">
        <f t="shared" ref="J4:K4" si="2">SUM(C13:C17)</f>
        <v>138865</v>
      </c>
      <c r="K4">
        <f t="shared" si="2"/>
        <v>155500</v>
      </c>
      <c r="N4" t="s">
        <v>115</v>
      </c>
      <c r="O4">
        <v>761420</v>
      </c>
      <c r="P4">
        <v>367445</v>
      </c>
      <c r="Q4">
        <v>393975</v>
      </c>
    </row>
    <row r="5" spans="1:17" x14ac:dyDescent="0.35">
      <c r="A5" t="s">
        <v>93</v>
      </c>
      <c r="B5">
        <v>59905</v>
      </c>
      <c r="C5">
        <v>30485</v>
      </c>
      <c r="D5">
        <v>29420</v>
      </c>
      <c r="N5" t="s">
        <v>73</v>
      </c>
      <c r="O5">
        <v>124855</v>
      </c>
      <c r="P5">
        <v>63505</v>
      </c>
      <c r="Q5">
        <v>61350</v>
      </c>
    </row>
    <row r="6" spans="1:17" x14ac:dyDescent="0.35">
      <c r="A6" t="s">
        <v>94</v>
      </c>
      <c r="B6">
        <v>70490</v>
      </c>
      <c r="C6">
        <v>35595</v>
      </c>
      <c r="D6">
        <v>34900</v>
      </c>
      <c r="N6" t="s">
        <v>61</v>
      </c>
      <c r="O6">
        <v>56875</v>
      </c>
      <c r="P6">
        <v>29035</v>
      </c>
      <c r="Q6">
        <v>27835</v>
      </c>
    </row>
    <row r="7" spans="1:17" x14ac:dyDescent="0.35">
      <c r="A7" t="s">
        <v>95</v>
      </c>
      <c r="B7">
        <v>72495</v>
      </c>
      <c r="C7">
        <v>36620</v>
      </c>
      <c r="D7">
        <v>35870</v>
      </c>
      <c r="N7" t="s">
        <v>62</v>
      </c>
      <c r="O7">
        <v>67975</v>
      </c>
      <c r="P7">
        <v>34470</v>
      </c>
      <c r="Q7">
        <v>33510</v>
      </c>
    </row>
    <row r="8" spans="1:17" x14ac:dyDescent="0.35">
      <c r="A8" t="s">
        <v>96</v>
      </c>
      <c r="B8">
        <v>69820</v>
      </c>
      <c r="C8">
        <v>34350</v>
      </c>
      <c r="D8">
        <v>35475</v>
      </c>
      <c r="G8">
        <v>2016</v>
      </c>
      <c r="H8" t="s">
        <v>77</v>
      </c>
      <c r="I8" t="s">
        <v>27</v>
      </c>
      <c r="J8" t="s">
        <v>28</v>
      </c>
      <c r="K8" t="s">
        <v>29</v>
      </c>
      <c r="N8" t="s">
        <v>74</v>
      </c>
      <c r="O8">
        <v>245905</v>
      </c>
      <c r="P8">
        <v>118390</v>
      </c>
      <c r="Q8">
        <v>127520</v>
      </c>
    </row>
    <row r="9" spans="1:17" x14ac:dyDescent="0.35">
      <c r="A9" t="s">
        <v>97</v>
      </c>
      <c r="B9">
        <v>69055</v>
      </c>
      <c r="C9">
        <v>33130</v>
      </c>
      <c r="D9">
        <v>35920</v>
      </c>
      <c r="H9" t="s">
        <v>78</v>
      </c>
      <c r="I9">
        <f>O5</f>
        <v>124855</v>
      </c>
      <c r="J9">
        <f t="shared" ref="J9:K9" si="3">P5</f>
        <v>63505</v>
      </c>
      <c r="K9">
        <f t="shared" si="3"/>
        <v>61350</v>
      </c>
      <c r="N9" t="s">
        <v>63</v>
      </c>
      <c r="O9">
        <v>63250</v>
      </c>
      <c r="P9">
        <v>31505</v>
      </c>
      <c r="Q9">
        <v>31745</v>
      </c>
    </row>
    <row r="10" spans="1:17" x14ac:dyDescent="0.35">
      <c r="A10" t="s">
        <v>98</v>
      </c>
      <c r="B10">
        <v>65420</v>
      </c>
      <c r="C10">
        <v>31295</v>
      </c>
      <c r="D10">
        <v>34135</v>
      </c>
      <c r="H10" t="s">
        <v>79</v>
      </c>
      <c r="I10">
        <f>SUM(O9:O12,O14:O15)</f>
        <v>383880</v>
      </c>
      <c r="J10">
        <f t="shared" ref="J10:K10" si="4">SUM(P9:P12,P14:P15)</f>
        <v>185395</v>
      </c>
      <c r="K10">
        <f t="shared" si="4"/>
        <v>198485</v>
      </c>
      <c r="N10" t="s">
        <v>64</v>
      </c>
      <c r="O10">
        <v>61280</v>
      </c>
      <c r="P10">
        <v>29560</v>
      </c>
      <c r="Q10">
        <v>31715</v>
      </c>
    </row>
    <row r="11" spans="1:17" x14ac:dyDescent="0.35">
      <c r="A11" t="s">
        <v>99</v>
      </c>
      <c r="B11">
        <v>65840</v>
      </c>
      <c r="C11">
        <v>31490</v>
      </c>
      <c r="D11">
        <v>34355</v>
      </c>
      <c r="H11" t="s">
        <v>80</v>
      </c>
      <c r="I11">
        <f>SUM(O16:O18)</f>
        <v>252690</v>
      </c>
      <c r="J11">
        <f t="shared" ref="J11:K11" si="5">SUM(P16:P18)</f>
        <v>118540</v>
      </c>
      <c r="K11">
        <f t="shared" si="5"/>
        <v>134145</v>
      </c>
      <c r="N11" t="s">
        <v>65</v>
      </c>
      <c r="O11">
        <v>59155</v>
      </c>
      <c r="P11">
        <v>27855</v>
      </c>
      <c r="Q11">
        <v>31300</v>
      </c>
    </row>
    <row r="12" spans="1:17" x14ac:dyDescent="0.35">
      <c r="A12" t="s">
        <v>100</v>
      </c>
      <c r="B12">
        <v>66745</v>
      </c>
      <c r="C12">
        <v>32495</v>
      </c>
      <c r="D12">
        <v>34245</v>
      </c>
      <c r="N12" t="s">
        <v>66</v>
      </c>
      <c r="O12">
        <v>62225</v>
      </c>
      <c r="P12">
        <v>29470</v>
      </c>
      <c r="Q12">
        <v>32760</v>
      </c>
    </row>
    <row r="13" spans="1:17" x14ac:dyDescent="0.35">
      <c r="A13" t="s">
        <v>101</v>
      </c>
      <c r="B13">
        <v>70790</v>
      </c>
      <c r="C13">
        <v>34680</v>
      </c>
      <c r="D13">
        <v>36110</v>
      </c>
      <c r="N13" t="s">
        <v>75</v>
      </c>
      <c r="O13">
        <v>390660</v>
      </c>
      <c r="P13">
        <v>185550</v>
      </c>
      <c r="Q13">
        <v>205110</v>
      </c>
    </row>
    <row r="14" spans="1:17" x14ac:dyDescent="0.35">
      <c r="A14" t="s">
        <v>102</v>
      </c>
      <c r="B14">
        <v>63145</v>
      </c>
      <c r="C14">
        <v>29995</v>
      </c>
      <c r="D14">
        <v>33145</v>
      </c>
      <c r="N14" t="s">
        <v>67</v>
      </c>
      <c r="O14">
        <v>65440</v>
      </c>
      <c r="P14">
        <v>31615</v>
      </c>
      <c r="Q14">
        <v>33820</v>
      </c>
    </row>
    <row r="15" spans="1:17" x14ac:dyDescent="0.35">
      <c r="A15" t="s">
        <v>103</v>
      </c>
      <c r="B15">
        <v>51800</v>
      </c>
      <c r="C15">
        <v>24255</v>
      </c>
      <c r="D15">
        <v>27540</v>
      </c>
      <c r="N15" t="s">
        <v>68</v>
      </c>
      <c r="O15">
        <v>72530</v>
      </c>
      <c r="P15">
        <v>35390</v>
      </c>
      <c r="Q15">
        <v>37145</v>
      </c>
    </row>
    <row r="16" spans="1:17" x14ac:dyDescent="0.35">
      <c r="A16" t="s">
        <v>104</v>
      </c>
      <c r="B16">
        <v>44505</v>
      </c>
      <c r="C16">
        <v>21190</v>
      </c>
      <c r="D16">
        <v>23315</v>
      </c>
      <c r="N16" t="s">
        <v>69</v>
      </c>
      <c r="O16">
        <v>66005</v>
      </c>
      <c r="P16">
        <v>31815</v>
      </c>
      <c r="Q16">
        <v>34190</v>
      </c>
    </row>
    <row r="17" spans="1:17" x14ac:dyDescent="0.35">
      <c r="A17" t="s">
        <v>105</v>
      </c>
      <c r="B17">
        <v>64135</v>
      </c>
      <c r="C17">
        <v>28745</v>
      </c>
      <c r="D17">
        <v>35390</v>
      </c>
      <c r="N17" t="s">
        <v>70</v>
      </c>
      <c r="O17">
        <v>54330</v>
      </c>
      <c r="P17">
        <v>26125</v>
      </c>
      <c r="Q17">
        <v>28205</v>
      </c>
    </row>
    <row r="18" spans="1:17" x14ac:dyDescent="0.35">
      <c r="A18" t="s">
        <v>106</v>
      </c>
      <c r="B18">
        <v>202890</v>
      </c>
      <c r="C18">
        <v>102700</v>
      </c>
      <c r="D18">
        <v>100185</v>
      </c>
      <c r="N18" t="s">
        <v>116</v>
      </c>
      <c r="O18">
        <v>132355</v>
      </c>
      <c r="P18">
        <v>60600</v>
      </c>
      <c r="Q18">
        <v>71750</v>
      </c>
    </row>
    <row r="19" spans="1:17" x14ac:dyDescent="0.35">
      <c r="A19" t="s">
        <v>73</v>
      </c>
      <c r="B19">
        <v>130395</v>
      </c>
      <c r="C19">
        <v>66080</v>
      </c>
      <c r="D19">
        <v>64315</v>
      </c>
    </row>
    <row r="20" spans="1:17" x14ac:dyDescent="0.35">
      <c r="A20" t="s">
        <v>74</v>
      </c>
      <c r="B20">
        <v>276790</v>
      </c>
      <c r="C20">
        <v>135395</v>
      </c>
      <c r="D20">
        <v>141395</v>
      </c>
    </row>
    <row r="21" spans="1:17" x14ac:dyDescent="0.35">
      <c r="A21" t="s">
        <v>107</v>
      </c>
      <c r="B21">
        <v>266515</v>
      </c>
      <c r="C21">
        <v>128655</v>
      </c>
      <c r="D21">
        <v>137860</v>
      </c>
    </row>
    <row r="22" spans="1:17" x14ac:dyDescent="0.35">
      <c r="A22" t="s">
        <v>71</v>
      </c>
      <c r="B22">
        <v>160435</v>
      </c>
      <c r="C22">
        <v>74185</v>
      </c>
      <c r="D22">
        <v>86250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B5566-91F6-4552-8E09-FD6A53B272EB}">
  <dimension ref="A1:S24"/>
  <sheetViews>
    <sheetView zoomScale="83" zoomScaleNormal="100" workbookViewId="0">
      <selection activeCell="G8" sqref="G8"/>
    </sheetView>
  </sheetViews>
  <sheetFormatPr defaultRowHeight="14.5" x14ac:dyDescent="0.35"/>
  <cols>
    <col min="1" max="1" width="58.81640625" customWidth="1"/>
    <col min="2" max="2" width="10" customWidth="1"/>
    <col min="3" max="3" width="10.54296875" customWidth="1"/>
    <col min="4" max="4" width="11.08984375" customWidth="1"/>
    <col min="9" max="9" width="20.36328125" customWidth="1"/>
    <col min="10" max="10" width="16.26953125" customWidth="1"/>
    <col min="11" max="11" width="13.6328125" customWidth="1"/>
  </cols>
  <sheetData>
    <row r="1" spans="1:19" x14ac:dyDescent="0.35">
      <c r="A1" s="1" t="s">
        <v>226</v>
      </c>
    </row>
    <row r="2" spans="1:19" x14ac:dyDescent="0.35">
      <c r="I2" s="77">
        <v>44896</v>
      </c>
    </row>
    <row r="3" spans="1:19" ht="29" customHeight="1" x14ac:dyDescent="0.35">
      <c r="A3" s="9" t="s">
        <v>179</v>
      </c>
      <c r="B3" s="35" t="s">
        <v>213</v>
      </c>
      <c r="C3" s="36"/>
      <c r="D3" s="36"/>
      <c r="E3" s="36"/>
      <c r="F3" s="37"/>
      <c r="J3" t="s">
        <v>0</v>
      </c>
    </row>
    <row r="4" spans="1:19" ht="29" x14ac:dyDescent="0.35">
      <c r="A4" s="6" t="s">
        <v>1</v>
      </c>
      <c r="B4" s="7" t="s">
        <v>22</v>
      </c>
      <c r="C4" s="7" t="s">
        <v>23</v>
      </c>
      <c r="D4" s="7" t="s">
        <v>24</v>
      </c>
      <c r="E4" s="7" t="s">
        <v>25</v>
      </c>
      <c r="F4" s="7" t="s">
        <v>26</v>
      </c>
      <c r="I4" t="s">
        <v>1</v>
      </c>
      <c r="J4" t="s">
        <v>214</v>
      </c>
      <c r="K4" t="s">
        <v>215</v>
      </c>
      <c r="L4" t="s">
        <v>216</v>
      </c>
      <c r="M4" t="s">
        <v>217</v>
      </c>
      <c r="N4" t="s">
        <v>218</v>
      </c>
      <c r="O4" t="s">
        <v>219</v>
      </c>
      <c r="P4" t="s">
        <v>220</v>
      </c>
      <c r="Q4" t="s">
        <v>221</v>
      </c>
      <c r="R4" t="s">
        <v>222</v>
      </c>
      <c r="S4" t="s">
        <v>223</v>
      </c>
    </row>
    <row r="5" spans="1:19" x14ac:dyDescent="0.35">
      <c r="A5" s="2" t="s">
        <v>2</v>
      </c>
      <c r="B5" s="3">
        <f>J5</f>
        <v>760</v>
      </c>
      <c r="C5" s="3">
        <f>L5</f>
        <v>117</v>
      </c>
      <c r="D5" s="3">
        <f>SUM(M5:P5)</f>
        <v>69</v>
      </c>
      <c r="E5" s="3">
        <f>SUM(Q5:R5)</f>
        <v>1</v>
      </c>
      <c r="F5" s="3">
        <f>S5</f>
        <v>0</v>
      </c>
      <c r="I5" t="s">
        <v>2</v>
      </c>
      <c r="J5">
        <v>760</v>
      </c>
      <c r="K5">
        <v>187</v>
      </c>
      <c r="L5">
        <v>117</v>
      </c>
      <c r="M5">
        <v>38</v>
      </c>
      <c r="N5">
        <v>15</v>
      </c>
      <c r="O5">
        <v>14</v>
      </c>
      <c r="P5">
        <v>2</v>
      </c>
      <c r="Q5">
        <v>1</v>
      </c>
      <c r="R5">
        <v>0</v>
      </c>
      <c r="S5">
        <v>0</v>
      </c>
    </row>
    <row r="6" spans="1:19" x14ac:dyDescent="0.35">
      <c r="A6" s="2" t="s">
        <v>3</v>
      </c>
      <c r="B6" s="3">
        <f t="shared" ref="B6:B24" si="0">J6</f>
        <v>34</v>
      </c>
      <c r="C6" s="3">
        <f t="shared" ref="C6:C24" si="1">L6</f>
        <v>14</v>
      </c>
      <c r="D6" s="3">
        <f t="shared" ref="D6:D24" si="2">SUM(M6:P6)</f>
        <v>15</v>
      </c>
      <c r="E6" s="3">
        <f t="shared" ref="E6:E24" si="3">SUM(Q6:R6)</f>
        <v>1</v>
      </c>
      <c r="F6" s="3">
        <f t="shared" ref="F6:F24" si="4">S6</f>
        <v>0</v>
      </c>
      <c r="I6" t="s">
        <v>3</v>
      </c>
      <c r="J6">
        <v>34</v>
      </c>
      <c r="K6">
        <v>30</v>
      </c>
      <c r="L6">
        <v>14</v>
      </c>
      <c r="M6">
        <v>5</v>
      </c>
      <c r="N6">
        <v>4</v>
      </c>
      <c r="O6">
        <v>4</v>
      </c>
      <c r="P6">
        <v>2</v>
      </c>
      <c r="Q6">
        <v>1</v>
      </c>
      <c r="R6">
        <v>0</v>
      </c>
      <c r="S6">
        <v>0</v>
      </c>
    </row>
    <row r="7" spans="1:19" x14ac:dyDescent="0.35">
      <c r="A7" s="2" t="s">
        <v>4</v>
      </c>
      <c r="B7" s="3">
        <f t="shared" si="0"/>
        <v>83</v>
      </c>
      <c r="C7" s="3">
        <f t="shared" si="1"/>
        <v>7</v>
      </c>
      <c r="D7" s="3">
        <f t="shared" si="2"/>
        <v>11</v>
      </c>
      <c r="E7" s="3">
        <f t="shared" si="3"/>
        <v>2</v>
      </c>
      <c r="F7" s="3">
        <f t="shared" si="4"/>
        <v>1</v>
      </c>
      <c r="I7" t="s">
        <v>4</v>
      </c>
      <c r="J7">
        <v>83</v>
      </c>
      <c r="K7">
        <v>21</v>
      </c>
      <c r="L7">
        <v>7</v>
      </c>
      <c r="M7">
        <v>1</v>
      </c>
      <c r="N7">
        <v>3</v>
      </c>
      <c r="O7">
        <v>6</v>
      </c>
      <c r="P7">
        <v>1</v>
      </c>
      <c r="Q7">
        <v>2</v>
      </c>
      <c r="R7">
        <v>0</v>
      </c>
      <c r="S7">
        <v>1</v>
      </c>
    </row>
    <row r="8" spans="1:19" x14ac:dyDescent="0.35">
      <c r="A8" s="2" t="s">
        <v>5</v>
      </c>
      <c r="B8" s="3">
        <f t="shared" si="0"/>
        <v>4571</v>
      </c>
      <c r="C8" s="3">
        <f t="shared" si="1"/>
        <v>1664</v>
      </c>
      <c r="D8" s="3">
        <f t="shared" si="2"/>
        <v>1323</v>
      </c>
      <c r="E8" s="3">
        <f t="shared" si="3"/>
        <v>48</v>
      </c>
      <c r="F8" s="3">
        <f t="shared" si="4"/>
        <v>6</v>
      </c>
      <c r="I8" t="s">
        <v>5</v>
      </c>
      <c r="J8">
        <v>4571</v>
      </c>
      <c r="K8">
        <v>3041</v>
      </c>
      <c r="L8">
        <v>1664</v>
      </c>
      <c r="M8">
        <v>623</v>
      </c>
      <c r="N8">
        <v>338</v>
      </c>
      <c r="O8">
        <v>271</v>
      </c>
      <c r="P8">
        <v>91</v>
      </c>
      <c r="Q8">
        <v>28</v>
      </c>
      <c r="R8">
        <v>20</v>
      </c>
      <c r="S8">
        <v>6</v>
      </c>
    </row>
    <row r="9" spans="1:19" x14ac:dyDescent="0.35">
      <c r="A9" s="2" t="s">
        <v>6</v>
      </c>
      <c r="B9" s="3">
        <f t="shared" si="0"/>
        <v>605</v>
      </c>
      <c r="C9" s="3">
        <f t="shared" si="1"/>
        <v>250</v>
      </c>
      <c r="D9" s="3">
        <f t="shared" si="2"/>
        <v>380</v>
      </c>
      <c r="E9" s="3">
        <f t="shared" si="3"/>
        <v>43</v>
      </c>
      <c r="F9" s="3">
        <f t="shared" si="4"/>
        <v>2</v>
      </c>
      <c r="I9" t="s">
        <v>6</v>
      </c>
      <c r="J9">
        <v>605</v>
      </c>
      <c r="K9">
        <v>675</v>
      </c>
      <c r="L9">
        <v>250</v>
      </c>
      <c r="M9">
        <v>138</v>
      </c>
      <c r="N9">
        <v>104</v>
      </c>
      <c r="O9">
        <v>105</v>
      </c>
      <c r="P9">
        <v>33</v>
      </c>
      <c r="Q9">
        <v>29</v>
      </c>
      <c r="R9">
        <v>14</v>
      </c>
      <c r="S9">
        <v>2</v>
      </c>
    </row>
    <row r="10" spans="1:19" x14ac:dyDescent="0.35">
      <c r="A10" s="2" t="s">
        <v>7</v>
      </c>
      <c r="B10" s="3">
        <f t="shared" si="0"/>
        <v>624</v>
      </c>
      <c r="C10" s="3">
        <f t="shared" si="1"/>
        <v>334</v>
      </c>
      <c r="D10" s="3">
        <f t="shared" si="2"/>
        <v>530</v>
      </c>
      <c r="E10" s="3">
        <f t="shared" si="3"/>
        <v>26</v>
      </c>
      <c r="F10" s="3">
        <f t="shared" si="4"/>
        <v>3</v>
      </c>
      <c r="I10" t="s">
        <v>7</v>
      </c>
      <c r="J10">
        <v>624</v>
      </c>
      <c r="K10">
        <v>893</v>
      </c>
      <c r="L10">
        <v>334</v>
      </c>
      <c r="M10">
        <v>190</v>
      </c>
      <c r="N10">
        <v>174</v>
      </c>
      <c r="O10">
        <v>131</v>
      </c>
      <c r="P10">
        <v>35</v>
      </c>
      <c r="Q10">
        <v>17</v>
      </c>
      <c r="R10">
        <v>9</v>
      </c>
      <c r="S10">
        <v>3</v>
      </c>
    </row>
    <row r="11" spans="1:19" x14ac:dyDescent="0.35">
      <c r="A11" s="2" t="s">
        <v>8</v>
      </c>
      <c r="B11" s="3">
        <f t="shared" si="0"/>
        <v>2196</v>
      </c>
      <c r="C11" s="3">
        <f t="shared" si="1"/>
        <v>1141</v>
      </c>
      <c r="D11" s="3">
        <f t="shared" si="2"/>
        <v>2166</v>
      </c>
      <c r="E11" s="3">
        <f t="shared" si="3"/>
        <v>113</v>
      </c>
      <c r="F11" s="3">
        <f t="shared" si="4"/>
        <v>4</v>
      </c>
      <c r="I11" t="s">
        <v>8</v>
      </c>
      <c r="J11">
        <v>2196</v>
      </c>
      <c r="K11">
        <v>3424</v>
      </c>
      <c r="L11">
        <v>1141</v>
      </c>
      <c r="M11">
        <v>979</v>
      </c>
      <c r="N11">
        <v>621</v>
      </c>
      <c r="O11">
        <v>390</v>
      </c>
      <c r="P11">
        <v>176</v>
      </c>
      <c r="Q11">
        <v>76</v>
      </c>
      <c r="R11">
        <v>37</v>
      </c>
      <c r="S11">
        <v>4</v>
      </c>
    </row>
    <row r="12" spans="1:19" x14ac:dyDescent="0.35">
      <c r="A12" s="2" t="s">
        <v>9</v>
      </c>
      <c r="B12" s="3">
        <f t="shared" si="0"/>
        <v>3053</v>
      </c>
      <c r="C12" s="3">
        <f t="shared" si="1"/>
        <v>257</v>
      </c>
      <c r="D12" s="3">
        <f t="shared" si="2"/>
        <v>220</v>
      </c>
      <c r="E12" s="3">
        <f t="shared" si="3"/>
        <v>22</v>
      </c>
      <c r="F12" s="3">
        <f t="shared" si="4"/>
        <v>9</v>
      </c>
      <c r="I12" t="s">
        <v>9</v>
      </c>
      <c r="J12">
        <v>3053</v>
      </c>
      <c r="K12">
        <v>508</v>
      </c>
      <c r="L12">
        <v>257</v>
      </c>
      <c r="M12">
        <v>58</v>
      </c>
      <c r="N12">
        <v>74</v>
      </c>
      <c r="O12">
        <v>62</v>
      </c>
      <c r="P12">
        <v>26</v>
      </c>
      <c r="Q12">
        <v>13</v>
      </c>
      <c r="R12">
        <v>9</v>
      </c>
      <c r="S12">
        <v>9</v>
      </c>
    </row>
    <row r="13" spans="1:19" x14ac:dyDescent="0.35">
      <c r="A13" s="2" t="s">
        <v>10</v>
      </c>
      <c r="B13" s="3">
        <f t="shared" si="0"/>
        <v>926</v>
      </c>
      <c r="C13" s="3">
        <f t="shared" si="1"/>
        <v>232</v>
      </c>
      <c r="D13" s="3">
        <f t="shared" si="2"/>
        <v>298</v>
      </c>
      <c r="E13" s="3">
        <f t="shared" si="3"/>
        <v>22</v>
      </c>
      <c r="F13" s="3">
        <f t="shared" si="4"/>
        <v>3</v>
      </c>
      <c r="I13" t="s">
        <v>10</v>
      </c>
      <c r="J13">
        <v>926</v>
      </c>
      <c r="K13">
        <v>555</v>
      </c>
      <c r="L13">
        <v>232</v>
      </c>
      <c r="M13">
        <v>128</v>
      </c>
      <c r="N13">
        <v>82</v>
      </c>
      <c r="O13">
        <v>52</v>
      </c>
      <c r="P13">
        <v>36</v>
      </c>
      <c r="Q13">
        <v>17</v>
      </c>
      <c r="R13">
        <v>5</v>
      </c>
      <c r="S13">
        <v>3</v>
      </c>
    </row>
    <row r="14" spans="1:19" x14ac:dyDescent="0.35">
      <c r="A14" s="2" t="s">
        <v>11</v>
      </c>
      <c r="B14" s="3">
        <f t="shared" si="0"/>
        <v>4273</v>
      </c>
      <c r="C14" s="3">
        <f t="shared" si="1"/>
        <v>476</v>
      </c>
      <c r="D14" s="3">
        <f t="shared" si="2"/>
        <v>474</v>
      </c>
      <c r="E14" s="3">
        <f t="shared" si="3"/>
        <v>12</v>
      </c>
      <c r="F14" s="3">
        <f t="shared" si="4"/>
        <v>4</v>
      </c>
      <c r="I14" t="s">
        <v>11</v>
      </c>
      <c r="J14">
        <v>4273</v>
      </c>
      <c r="K14">
        <v>966</v>
      </c>
      <c r="L14">
        <v>476</v>
      </c>
      <c r="M14">
        <v>141</v>
      </c>
      <c r="N14">
        <v>183</v>
      </c>
      <c r="O14">
        <v>122</v>
      </c>
      <c r="P14">
        <v>28</v>
      </c>
      <c r="Q14">
        <v>7</v>
      </c>
      <c r="R14">
        <v>5</v>
      </c>
      <c r="S14">
        <v>4</v>
      </c>
    </row>
    <row r="15" spans="1:19" x14ac:dyDescent="0.35">
      <c r="A15" s="2" t="s">
        <v>12</v>
      </c>
      <c r="B15" s="3">
        <f t="shared" si="0"/>
        <v>20999</v>
      </c>
      <c r="C15" s="3">
        <f t="shared" si="1"/>
        <v>982</v>
      </c>
      <c r="D15" s="3">
        <f t="shared" si="2"/>
        <v>375</v>
      </c>
      <c r="E15" s="3">
        <f t="shared" si="3"/>
        <v>20</v>
      </c>
      <c r="F15" s="3">
        <f t="shared" si="4"/>
        <v>2</v>
      </c>
      <c r="I15" t="s">
        <v>12</v>
      </c>
      <c r="J15">
        <v>20999</v>
      </c>
      <c r="K15">
        <v>1379</v>
      </c>
      <c r="L15">
        <v>982</v>
      </c>
      <c r="M15">
        <v>173</v>
      </c>
      <c r="N15">
        <v>97</v>
      </c>
      <c r="O15">
        <v>83</v>
      </c>
      <c r="P15">
        <v>22</v>
      </c>
      <c r="Q15">
        <v>13</v>
      </c>
      <c r="R15">
        <v>7</v>
      </c>
      <c r="S15">
        <v>2</v>
      </c>
    </row>
    <row r="16" spans="1:19" x14ac:dyDescent="0.35">
      <c r="A16" s="2" t="s">
        <v>13</v>
      </c>
      <c r="B16" s="3">
        <f t="shared" si="0"/>
        <v>12158</v>
      </c>
      <c r="C16" s="3">
        <f t="shared" si="1"/>
        <v>4576</v>
      </c>
      <c r="D16" s="3">
        <f t="shared" si="2"/>
        <v>1381</v>
      </c>
      <c r="E16" s="3">
        <f t="shared" si="3"/>
        <v>94</v>
      </c>
      <c r="F16" s="3">
        <f t="shared" si="4"/>
        <v>19</v>
      </c>
      <c r="I16" t="s">
        <v>13</v>
      </c>
      <c r="J16">
        <v>12158</v>
      </c>
      <c r="K16">
        <v>6070</v>
      </c>
      <c r="L16">
        <v>4576</v>
      </c>
      <c r="M16">
        <v>578</v>
      </c>
      <c r="N16">
        <v>375</v>
      </c>
      <c r="O16">
        <v>309</v>
      </c>
      <c r="P16">
        <v>119</v>
      </c>
      <c r="Q16">
        <v>62</v>
      </c>
      <c r="R16">
        <v>32</v>
      </c>
      <c r="S16">
        <v>19</v>
      </c>
    </row>
    <row r="17" spans="1:19" x14ac:dyDescent="0.35">
      <c r="A17" s="2" t="s">
        <v>14</v>
      </c>
      <c r="B17" s="3">
        <f t="shared" si="0"/>
        <v>595</v>
      </c>
      <c r="C17" s="3">
        <f t="shared" si="1"/>
        <v>33</v>
      </c>
      <c r="D17" s="3">
        <f t="shared" si="2"/>
        <v>75</v>
      </c>
      <c r="E17" s="3">
        <f t="shared" si="3"/>
        <v>14</v>
      </c>
      <c r="F17" s="3">
        <f t="shared" si="4"/>
        <v>7</v>
      </c>
      <c r="I17" t="s">
        <v>14</v>
      </c>
      <c r="J17">
        <v>595</v>
      </c>
      <c r="K17">
        <v>129</v>
      </c>
      <c r="L17">
        <v>33</v>
      </c>
      <c r="M17">
        <v>16</v>
      </c>
      <c r="N17">
        <v>19</v>
      </c>
      <c r="O17">
        <v>28</v>
      </c>
      <c r="P17">
        <v>12</v>
      </c>
      <c r="Q17">
        <v>6</v>
      </c>
      <c r="R17">
        <v>8</v>
      </c>
      <c r="S17">
        <v>7</v>
      </c>
    </row>
    <row r="18" spans="1:19" ht="29" x14ac:dyDescent="0.35">
      <c r="A18" s="2" t="s">
        <v>15</v>
      </c>
      <c r="B18" s="3">
        <f t="shared" si="0"/>
        <v>2003</v>
      </c>
      <c r="C18" s="3">
        <f t="shared" si="1"/>
        <v>624</v>
      </c>
      <c r="D18" s="3">
        <f t="shared" si="2"/>
        <v>672</v>
      </c>
      <c r="E18" s="3">
        <f t="shared" si="3"/>
        <v>66</v>
      </c>
      <c r="F18" s="3">
        <f t="shared" si="4"/>
        <v>9</v>
      </c>
      <c r="I18" t="s">
        <v>15</v>
      </c>
      <c r="J18">
        <v>2003</v>
      </c>
      <c r="K18">
        <v>1371</v>
      </c>
      <c r="L18">
        <v>624</v>
      </c>
      <c r="M18">
        <v>274</v>
      </c>
      <c r="N18">
        <v>213</v>
      </c>
      <c r="O18">
        <v>131</v>
      </c>
      <c r="P18">
        <v>54</v>
      </c>
      <c r="Q18">
        <v>37</v>
      </c>
      <c r="R18">
        <v>29</v>
      </c>
      <c r="S18">
        <v>9</v>
      </c>
    </row>
    <row r="19" spans="1:19" x14ac:dyDescent="0.35">
      <c r="A19" s="2" t="s">
        <v>16</v>
      </c>
      <c r="B19" s="3">
        <f t="shared" si="0"/>
        <v>906</v>
      </c>
      <c r="C19" s="3">
        <f t="shared" si="1"/>
        <v>191</v>
      </c>
      <c r="D19" s="3">
        <f t="shared" si="2"/>
        <v>236</v>
      </c>
      <c r="E19" s="3">
        <f t="shared" si="3"/>
        <v>12</v>
      </c>
      <c r="F19" s="3">
        <f t="shared" si="4"/>
        <v>9</v>
      </c>
      <c r="I19" t="s">
        <v>16</v>
      </c>
      <c r="J19">
        <v>906</v>
      </c>
      <c r="K19">
        <v>448</v>
      </c>
      <c r="L19">
        <v>191</v>
      </c>
      <c r="M19">
        <v>76</v>
      </c>
      <c r="N19">
        <v>91</v>
      </c>
      <c r="O19">
        <v>48</v>
      </c>
      <c r="P19">
        <v>21</v>
      </c>
      <c r="Q19">
        <v>7</v>
      </c>
      <c r="R19">
        <v>5</v>
      </c>
      <c r="S19">
        <v>9</v>
      </c>
    </row>
    <row r="20" spans="1:19" x14ac:dyDescent="0.35">
      <c r="A20" s="2" t="s">
        <v>17</v>
      </c>
      <c r="B20" s="3">
        <f t="shared" si="0"/>
        <v>6171</v>
      </c>
      <c r="C20" s="3">
        <f t="shared" si="1"/>
        <v>2251</v>
      </c>
      <c r="D20" s="3">
        <f t="shared" si="2"/>
        <v>1472</v>
      </c>
      <c r="E20" s="3">
        <f t="shared" si="3"/>
        <v>76</v>
      </c>
      <c r="F20" s="3">
        <f t="shared" si="4"/>
        <v>13</v>
      </c>
      <c r="I20" t="s">
        <v>17</v>
      </c>
      <c r="J20">
        <v>6171</v>
      </c>
      <c r="K20">
        <v>3812</v>
      </c>
      <c r="L20">
        <v>2251</v>
      </c>
      <c r="M20">
        <v>570</v>
      </c>
      <c r="N20">
        <v>494</v>
      </c>
      <c r="O20">
        <v>310</v>
      </c>
      <c r="P20">
        <v>98</v>
      </c>
      <c r="Q20">
        <v>49</v>
      </c>
      <c r="R20">
        <v>27</v>
      </c>
      <c r="S20">
        <v>13</v>
      </c>
    </row>
    <row r="21" spans="1:19" x14ac:dyDescent="0.35">
      <c r="A21" s="2" t="s">
        <v>18</v>
      </c>
      <c r="B21" s="3">
        <f t="shared" si="0"/>
        <v>1112</v>
      </c>
      <c r="C21" s="3">
        <f t="shared" si="1"/>
        <v>152</v>
      </c>
      <c r="D21" s="3">
        <f t="shared" si="2"/>
        <v>300</v>
      </c>
      <c r="E21" s="3">
        <f t="shared" si="3"/>
        <v>21</v>
      </c>
      <c r="F21" s="3">
        <f t="shared" si="4"/>
        <v>1</v>
      </c>
      <c r="I21" t="s">
        <v>18</v>
      </c>
      <c r="J21">
        <v>1112</v>
      </c>
      <c r="K21">
        <v>474</v>
      </c>
      <c r="L21">
        <v>152</v>
      </c>
      <c r="M21">
        <v>83</v>
      </c>
      <c r="N21">
        <v>76</v>
      </c>
      <c r="O21">
        <v>109</v>
      </c>
      <c r="P21">
        <v>32</v>
      </c>
      <c r="Q21">
        <v>15</v>
      </c>
      <c r="R21">
        <v>6</v>
      </c>
      <c r="S21">
        <v>1</v>
      </c>
    </row>
    <row r="22" spans="1:19" x14ac:dyDescent="0.35">
      <c r="A22" s="2" t="s">
        <v>19</v>
      </c>
      <c r="B22" s="3">
        <f t="shared" si="0"/>
        <v>773</v>
      </c>
      <c r="C22" s="3">
        <f t="shared" si="1"/>
        <v>429</v>
      </c>
      <c r="D22" s="3">
        <f t="shared" si="2"/>
        <v>1629</v>
      </c>
      <c r="E22" s="3">
        <f t="shared" si="3"/>
        <v>17</v>
      </c>
      <c r="F22" s="3">
        <f t="shared" si="4"/>
        <v>4</v>
      </c>
      <c r="I22" t="s">
        <v>19</v>
      </c>
      <c r="J22">
        <v>773</v>
      </c>
      <c r="K22">
        <v>2079</v>
      </c>
      <c r="L22">
        <v>429</v>
      </c>
      <c r="M22">
        <v>481</v>
      </c>
      <c r="N22">
        <v>509</v>
      </c>
      <c r="O22">
        <v>511</v>
      </c>
      <c r="P22">
        <v>128</v>
      </c>
      <c r="Q22">
        <v>11</v>
      </c>
      <c r="R22">
        <v>6</v>
      </c>
      <c r="S22">
        <v>4</v>
      </c>
    </row>
    <row r="23" spans="1:19" x14ac:dyDescent="0.35">
      <c r="A23" s="2" t="s">
        <v>20</v>
      </c>
      <c r="B23" s="3">
        <f t="shared" si="0"/>
        <v>3488</v>
      </c>
      <c r="C23" s="3">
        <f t="shared" si="1"/>
        <v>1519</v>
      </c>
      <c r="D23" s="3">
        <f t="shared" si="2"/>
        <v>1310</v>
      </c>
      <c r="E23" s="3">
        <f t="shared" si="3"/>
        <v>31</v>
      </c>
      <c r="F23" s="3">
        <f t="shared" si="4"/>
        <v>3</v>
      </c>
      <c r="I23" t="s">
        <v>20</v>
      </c>
      <c r="J23">
        <v>3488</v>
      </c>
      <c r="K23">
        <v>2863</v>
      </c>
      <c r="L23">
        <v>1519</v>
      </c>
      <c r="M23">
        <v>674</v>
      </c>
      <c r="N23">
        <v>367</v>
      </c>
      <c r="O23">
        <v>208</v>
      </c>
      <c r="P23">
        <v>61</v>
      </c>
      <c r="Q23">
        <v>21</v>
      </c>
      <c r="R23">
        <v>10</v>
      </c>
      <c r="S23">
        <v>3</v>
      </c>
    </row>
    <row r="24" spans="1:19" x14ac:dyDescent="0.35">
      <c r="A24" s="2" t="s">
        <v>21</v>
      </c>
      <c r="B24" s="3">
        <f t="shared" si="0"/>
        <v>22</v>
      </c>
      <c r="C24" s="3">
        <f t="shared" si="1"/>
        <v>133</v>
      </c>
      <c r="D24" s="3">
        <f t="shared" si="2"/>
        <v>36</v>
      </c>
      <c r="E24" s="3">
        <f t="shared" si="3"/>
        <v>17</v>
      </c>
      <c r="F24" s="3">
        <f t="shared" si="4"/>
        <v>10</v>
      </c>
      <c r="I24" t="s">
        <v>21</v>
      </c>
      <c r="J24">
        <v>22</v>
      </c>
      <c r="K24">
        <v>196</v>
      </c>
      <c r="L24">
        <v>133</v>
      </c>
      <c r="M24">
        <v>12</v>
      </c>
      <c r="N24">
        <v>6</v>
      </c>
      <c r="O24">
        <v>12</v>
      </c>
      <c r="P24">
        <v>6</v>
      </c>
      <c r="Q24">
        <v>7</v>
      </c>
      <c r="R24">
        <v>10</v>
      </c>
      <c r="S24">
        <v>10</v>
      </c>
    </row>
  </sheetData>
  <mergeCells count="1">
    <mergeCell ref="B3:F3"/>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82938-2EFB-4325-B352-302AD9764750}">
  <dimension ref="A1:G40"/>
  <sheetViews>
    <sheetView zoomScale="94" zoomScaleNormal="100" workbookViewId="0">
      <selection activeCell="F15" sqref="F15"/>
    </sheetView>
  </sheetViews>
  <sheetFormatPr defaultRowHeight="14.5" x14ac:dyDescent="0.35"/>
  <cols>
    <col min="1" max="1" width="58" customWidth="1"/>
    <col min="3" max="3" width="8.7265625" customWidth="1"/>
  </cols>
  <sheetData>
    <row r="1" spans="1:5" x14ac:dyDescent="0.35">
      <c r="A1" s="47" t="s">
        <v>188</v>
      </c>
      <c r="B1" s="1" t="s">
        <v>180</v>
      </c>
    </row>
    <row r="2" spans="1:5" x14ac:dyDescent="0.35">
      <c r="A2" s="47"/>
      <c r="B2" s="1" t="s">
        <v>181</v>
      </c>
    </row>
    <row r="3" spans="1:5" x14ac:dyDescent="0.35">
      <c r="A3" s="48" t="s">
        <v>182</v>
      </c>
      <c r="B3" s="1" t="s">
        <v>187</v>
      </c>
    </row>
    <row r="5" spans="1:5" x14ac:dyDescent="0.35">
      <c r="A5" s="9" t="s">
        <v>194</v>
      </c>
      <c r="B5" s="8">
        <v>2021</v>
      </c>
      <c r="C5" s="8">
        <v>2016</v>
      </c>
      <c r="D5" s="8" t="s">
        <v>40</v>
      </c>
      <c r="E5" s="8" t="s">
        <v>190</v>
      </c>
    </row>
    <row r="6" spans="1:5" x14ac:dyDescent="0.35">
      <c r="A6" s="2" t="s">
        <v>189</v>
      </c>
      <c r="B6" s="3">
        <v>493140</v>
      </c>
      <c r="C6" s="3">
        <v>476540</v>
      </c>
      <c r="D6" s="3">
        <f>B6-C6</f>
        <v>16600</v>
      </c>
      <c r="E6" s="4">
        <f>D6/C6</f>
        <v>3.4834431527258992E-2</v>
      </c>
    </row>
    <row r="7" spans="1:5" x14ac:dyDescent="0.35">
      <c r="A7" s="2" t="s">
        <v>30</v>
      </c>
      <c r="B7" s="3">
        <v>65865</v>
      </c>
      <c r="C7" s="3">
        <v>58880</v>
      </c>
      <c r="D7" s="3">
        <f t="shared" ref="D7:D16" si="0">B7-C7</f>
        <v>6985</v>
      </c>
      <c r="E7" s="4">
        <f t="shared" ref="E7:E16" si="1">D7/C7</f>
        <v>0.11863111413043478</v>
      </c>
    </row>
    <row r="8" spans="1:5" x14ac:dyDescent="0.35">
      <c r="A8" s="2" t="s">
        <v>31</v>
      </c>
      <c r="B8" s="3">
        <v>90705</v>
      </c>
      <c r="C8" s="3">
        <v>87355</v>
      </c>
      <c r="D8" s="3">
        <f t="shared" si="0"/>
        <v>3350</v>
      </c>
      <c r="E8" s="4">
        <f t="shared" si="1"/>
        <v>3.8349264495449599E-2</v>
      </c>
    </row>
    <row r="9" spans="1:5" x14ac:dyDescent="0.35">
      <c r="A9" s="2" t="s">
        <v>32</v>
      </c>
      <c r="B9" s="3">
        <v>71500</v>
      </c>
      <c r="C9" s="3">
        <v>59655</v>
      </c>
      <c r="D9" s="3">
        <f t="shared" si="0"/>
        <v>11845</v>
      </c>
      <c r="E9" s="4">
        <f t="shared" si="1"/>
        <v>0.19855837733635068</v>
      </c>
    </row>
    <row r="10" spans="1:5" x14ac:dyDescent="0.35">
      <c r="A10" s="2" t="s">
        <v>33</v>
      </c>
      <c r="B10" s="3">
        <v>36810</v>
      </c>
      <c r="C10" s="3">
        <v>32115</v>
      </c>
      <c r="D10" s="3">
        <f t="shared" si="0"/>
        <v>4695</v>
      </c>
      <c r="E10" s="4">
        <f t="shared" si="1"/>
        <v>0.14619336758524054</v>
      </c>
    </row>
    <row r="11" spans="1:5" ht="29" x14ac:dyDescent="0.35">
      <c r="A11" s="2" t="s">
        <v>34</v>
      </c>
      <c r="B11" s="3">
        <v>83845</v>
      </c>
      <c r="C11" s="3">
        <v>78820</v>
      </c>
      <c r="D11" s="3">
        <f t="shared" si="0"/>
        <v>5025</v>
      </c>
      <c r="E11" s="4">
        <f t="shared" si="1"/>
        <v>6.3752854605430093E-2</v>
      </c>
    </row>
    <row r="12" spans="1:5" x14ac:dyDescent="0.35">
      <c r="A12" s="2" t="s">
        <v>35</v>
      </c>
      <c r="B12" s="3">
        <v>16770</v>
      </c>
      <c r="C12" s="3">
        <v>17795</v>
      </c>
      <c r="D12" s="3">
        <f t="shared" si="0"/>
        <v>-1025</v>
      </c>
      <c r="E12" s="4">
        <f t="shared" si="1"/>
        <v>-5.7600449564484409E-2</v>
      </c>
    </row>
    <row r="13" spans="1:5" x14ac:dyDescent="0.35">
      <c r="A13" s="2" t="s">
        <v>36</v>
      </c>
      <c r="B13" s="3">
        <v>81880</v>
      </c>
      <c r="C13" s="3">
        <v>99735</v>
      </c>
      <c r="D13" s="3">
        <f t="shared" si="0"/>
        <v>-17855</v>
      </c>
      <c r="E13" s="4">
        <f t="shared" si="1"/>
        <v>-0.17902441469895222</v>
      </c>
    </row>
    <row r="14" spans="1:5" ht="29" x14ac:dyDescent="0.35">
      <c r="A14" s="2" t="s">
        <v>37</v>
      </c>
      <c r="B14" s="3">
        <v>37450</v>
      </c>
      <c r="C14" s="3">
        <v>33870</v>
      </c>
      <c r="D14" s="3">
        <f t="shared" si="0"/>
        <v>3580</v>
      </c>
      <c r="E14" s="4">
        <f t="shared" si="1"/>
        <v>0.10569825804546797</v>
      </c>
    </row>
    <row r="15" spans="1:5" ht="29" x14ac:dyDescent="0.35">
      <c r="A15" s="2" t="s">
        <v>38</v>
      </c>
      <c r="B15" s="3">
        <v>3665</v>
      </c>
      <c r="C15" s="3">
        <v>3780</v>
      </c>
      <c r="D15" s="3">
        <f t="shared" si="0"/>
        <v>-115</v>
      </c>
      <c r="E15" s="4">
        <f t="shared" si="1"/>
        <v>-3.0423280423280422E-2</v>
      </c>
    </row>
    <row r="16" spans="1:5" x14ac:dyDescent="0.35">
      <c r="A16" s="2" t="s">
        <v>39</v>
      </c>
      <c r="B16" s="3">
        <v>4645</v>
      </c>
      <c r="C16" s="3">
        <v>4540</v>
      </c>
      <c r="D16" s="3">
        <f t="shared" si="0"/>
        <v>105</v>
      </c>
      <c r="E16" s="4">
        <f t="shared" si="1"/>
        <v>2.3127753303964757E-2</v>
      </c>
    </row>
    <row r="19" spans="1:7" x14ac:dyDescent="0.35">
      <c r="A19" s="9" t="s">
        <v>195</v>
      </c>
      <c r="B19" s="8">
        <v>2016</v>
      </c>
      <c r="C19" s="8">
        <v>2017</v>
      </c>
      <c r="D19" s="8">
        <v>2018</v>
      </c>
      <c r="E19" s="8">
        <v>2019</v>
      </c>
      <c r="F19" s="8">
        <v>2020</v>
      </c>
      <c r="G19" s="49">
        <v>2021</v>
      </c>
    </row>
    <row r="20" spans="1:7" x14ac:dyDescent="0.35">
      <c r="A20" s="2" t="s">
        <v>189</v>
      </c>
      <c r="B20" s="3"/>
      <c r="C20" s="3"/>
      <c r="D20" s="3"/>
      <c r="E20" s="3"/>
      <c r="F20" s="3"/>
      <c r="G20" s="3"/>
    </row>
    <row r="21" spans="1:7" x14ac:dyDescent="0.35">
      <c r="A21" s="2" t="s">
        <v>41</v>
      </c>
      <c r="B21" s="3"/>
      <c r="C21" s="3"/>
      <c r="D21" s="3"/>
      <c r="E21" s="3"/>
      <c r="F21" s="3"/>
      <c r="G21" s="3"/>
    </row>
    <row r="22" spans="1:7" x14ac:dyDescent="0.35">
      <c r="A22" s="2" t="s">
        <v>42</v>
      </c>
      <c r="B22" s="3"/>
      <c r="C22" s="3"/>
      <c r="D22" s="3"/>
      <c r="E22" s="3"/>
      <c r="F22" s="3"/>
      <c r="G22" s="3"/>
    </row>
    <row r="23" spans="1:7" x14ac:dyDescent="0.35">
      <c r="A23" s="2" t="s">
        <v>43</v>
      </c>
      <c r="B23" s="3"/>
      <c r="C23" s="3"/>
      <c r="D23" s="3"/>
      <c r="E23" s="3"/>
      <c r="F23" s="3"/>
      <c r="G23" s="3"/>
    </row>
    <row r="24" spans="1:7" x14ac:dyDescent="0.35">
      <c r="A24" s="2" t="s">
        <v>44</v>
      </c>
      <c r="B24" s="3"/>
      <c r="C24" s="3"/>
      <c r="D24" s="3"/>
      <c r="E24" s="3"/>
      <c r="F24" s="3"/>
      <c r="G24" s="3"/>
    </row>
    <row r="25" spans="1:7" x14ac:dyDescent="0.35">
      <c r="A25" s="2" t="s">
        <v>45</v>
      </c>
      <c r="B25" s="3"/>
      <c r="C25" s="3"/>
      <c r="D25" s="3"/>
      <c r="E25" s="3"/>
      <c r="F25" s="3"/>
      <c r="G25" s="3"/>
    </row>
    <row r="26" spans="1:7" x14ac:dyDescent="0.35">
      <c r="A26" s="2" t="s">
        <v>46</v>
      </c>
      <c r="B26" s="3"/>
      <c r="C26" s="3"/>
      <c r="D26" s="3"/>
      <c r="E26" s="3"/>
      <c r="F26" s="3"/>
      <c r="G26" s="3"/>
    </row>
    <row r="27" spans="1:7" x14ac:dyDescent="0.35">
      <c r="A27" s="2" t="s">
        <v>47</v>
      </c>
      <c r="B27" s="3"/>
      <c r="C27" s="3"/>
      <c r="D27" s="3"/>
      <c r="E27" s="3"/>
      <c r="F27" s="3"/>
      <c r="G27" s="3"/>
    </row>
    <row r="28" spans="1:7" x14ac:dyDescent="0.35">
      <c r="A28" s="2" t="s">
        <v>48</v>
      </c>
      <c r="B28" s="3"/>
      <c r="C28" s="3"/>
      <c r="D28" s="3"/>
      <c r="E28" s="3"/>
      <c r="F28" s="3"/>
      <c r="G28" s="3"/>
    </row>
    <row r="29" spans="1:7" x14ac:dyDescent="0.35">
      <c r="A29" s="2" t="s">
        <v>49</v>
      </c>
      <c r="B29" s="3"/>
      <c r="C29" s="3"/>
      <c r="D29" s="3"/>
      <c r="E29" s="3"/>
      <c r="F29" s="3"/>
      <c r="G29" s="3"/>
    </row>
    <row r="30" spans="1:7" x14ac:dyDescent="0.35">
      <c r="A30" s="2" t="s">
        <v>50</v>
      </c>
      <c r="B30" s="3"/>
      <c r="C30" s="3"/>
      <c r="D30" s="3"/>
      <c r="E30" s="3"/>
      <c r="F30" s="3"/>
      <c r="G30" s="3"/>
    </row>
    <row r="31" spans="1:7" x14ac:dyDescent="0.35">
      <c r="A31" s="2" t="s">
        <v>51</v>
      </c>
      <c r="B31" s="3"/>
      <c r="C31" s="3"/>
      <c r="D31" s="3"/>
      <c r="E31" s="3"/>
      <c r="F31" s="3"/>
      <c r="G31" s="3"/>
    </row>
    <row r="32" spans="1:7" x14ac:dyDescent="0.35">
      <c r="A32" s="2" t="s">
        <v>52</v>
      </c>
      <c r="B32" s="3"/>
      <c r="C32" s="3"/>
      <c r="D32" s="3"/>
      <c r="E32" s="3"/>
      <c r="F32" s="3"/>
      <c r="G32" s="3"/>
    </row>
    <row r="33" spans="1:7" x14ac:dyDescent="0.35">
      <c r="A33" s="2" t="s">
        <v>53</v>
      </c>
      <c r="B33" s="3"/>
      <c r="C33" s="3"/>
      <c r="D33" s="3"/>
      <c r="E33" s="3"/>
      <c r="F33" s="3"/>
      <c r="G33" s="3"/>
    </row>
    <row r="34" spans="1:7" ht="29" x14ac:dyDescent="0.35">
      <c r="A34" s="2" t="s">
        <v>54</v>
      </c>
      <c r="B34" s="3"/>
      <c r="C34" s="3"/>
      <c r="D34" s="3"/>
      <c r="E34" s="3"/>
      <c r="F34" s="3"/>
      <c r="G34" s="3"/>
    </row>
    <row r="35" spans="1:7" x14ac:dyDescent="0.35">
      <c r="A35" s="2" t="s">
        <v>55</v>
      </c>
      <c r="B35" s="3"/>
      <c r="C35" s="3"/>
      <c r="D35" s="3"/>
      <c r="E35" s="3"/>
      <c r="F35" s="3"/>
      <c r="G35" s="3"/>
    </row>
    <row r="36" spans="1:7" x14ac:dyDescent="0.35">
      <c r="A36" s="2" t="s">
        <v>56</v>
      </c>
      <c r="B36" s="3"/>
      <c r="C36" s="3"/>
      <c r="D36" s="3"/>
      <c r="E36" s="3"/>
      <c r="F36" s="3"/>
      <c r="G36" s="3"/>
    </row>
    <row r="37" spans="1:7" x14ac:dyDescent="0.35">
      <c r="A37" s="2" t="s">
        <v>57</v>
      </c>
      <c r="B37" s="3"/>
      <c r="C37" s="3"/>
      <c r="D37" s="3"/>
      <c r="E37" s="3"/>
      <c r="F37" s="3"/>
      <c r="G37" s="3"/>
    </row>
    <row r="38" spans="1:7" x14ac:dyDescent="0.35">
      <c r="A38" s="2" t="s">
        <v>58</v>
      </c>
      <c r="B38" s="3"/>
      <c r="C38" s="3"/>
      <c r="D38" s="3"/>
      <c r="E38" s="3"/>
      <c r="F38" s="3"/>
      <c r="G38" s="3"/>
    </row>
    <row r="39" spans="1:7" x14ac:dyDescent="0.35">
      <c r="A39" s="2" t="s">
        <v>59</v>
      </c>
      <c r="B39" s="3"/>
      <c r="C39" s="3"/>
      <c r="D39" s="3"/>
      <c r="E39" s="3"/>
      <c r="F39" s="3"/>
      <c r="G39" s="3"/>
    </row>
    <row r="40" spans="1:7" x14ac:dyDescent="0.35">
      <c r="A40" s="2" t="s">
        <v>60</v>
      </c>
      <c r="B40" s="3"/>
      <c r="C40" s="3"/>
      <c r="D40" s="3"/>
      <c r="E40" s="3"/>
      <c r="F40" s="3"/>
      <c r="G40" s="3"/>
    </row>
  </sheetData>
  <mergeCells count="1">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A6BB1-8D26-4894-98B9-10938758F836}">
  <dimension ref="A1:M40"/>
  <sheetViews>
    <sheetView topLeftCell="A2" zoomScale="85" workbookViewId="0">
      <selection activeCell="M11" sqref="M11"/>
    </sheetView>
  </sheetViews>
  <sheetFormatPr defaultRowHeight="14.5" x14ac:dyDescent="0.35"/>
  <cols>
    <col min="1" max="1" width="44.6328125" customWidth="1"/>
    <col min="2" max="2" width="10.6328125" customWidth="1"/>
    <col min="5" max="5" width="9.453125" customWidth="1"/>
  </cols>
  <sheetData>
    <row r="1" spans="1:13" x14ac:dyDescent="0.35">
      <c r="A1" s="1" t="s">
        <v>196</v>
      </c>
    </row>
    <row r="2" spans="1:13" x14ac:dyDescent="0.35">
      <c r="A2" s="1" t="s">
        <v>193</v>
      </c>
    </row>
    <row r="4" spans="1:13" x14ac:dyDescent="0.35">
      <c r="A4" s="1" t="s">
        <v>81</v>
      </c>
    </row>
    <row r="5" spans="1:13" x14ac:dyDescent="0.35">
      <c r="A5" s="11"/>
      <c r="B5" s="39">
        <v>2021</v>
      </c>
      <c r="C5" s="40"/>
      <c r="D5" s="41"/>
      <c r="E5" s="39">
        <v>2016</v>
      </c>
      <c r="F5" s="40"/>
      <c r="G5" s="41"/>
      <c r="H5" s="39" t="s">
        <v>40</v>
      </c>
      <c r="I5" s="40"/>
      <c r="J5" s="41"/>
    </row>
    <row r="6" spans="1:13" x14ac:dyDescent="0.35">
      <c r="A6" s="11" t="s">
        <v>77</v>
      </c>
      <c r="B6" s="12" t="s">
        <v>27</v>
      </c>
      <c r="C6" s="12" t="s">
        <v>28</v>
      </c>
      <c r="D6" s="12" t="s">
        <v>29</v>
      </c>
      <c r="E6" s="12" t="s">
        <v>27</v>
      </c>
      <c r="F6" s="12" t="s">
        <v>28</v>
      </c>
      <c r="G6" s="12" t="s">
        <v>29</v>
      </c>
      <c r="H6" s="12" t="s">
        <v>27</v>
      </c>
      <c r="I6" s="12" t="s">
        <v>28</v>
      </c>
      <c r="J6" s="12" t="s">
        <v>29</v>
      </c>
    </row>
    <row r="7" spans="1:13" x14ac:dyDescent="0.35">
      <c r="A7" s="10" t="s">
        <v>84</v>
      </c>
      <c r="B7" s="3">
        <v>834140</v>
      </c>
      <c r="C7" s="3">
        <v>404315</v>
      </c>
      <c r="D7" s="3">
        <v>429820</v>
      </c>
      <c r="E7" s="3">
        <v>761420</v>
      </c>
      <c r="F7" s="3">
        <v>367445</v>
      </c>
      <c r="G7" s="3">
        <v>393975</v>
      </c>
      <c r="H7" s="4">
        <f>(B7-E7)/E7</f>
        <v>9.5505765543326945E-2</v>
      </c>
      <c r="I7" s="4">
        <f t="shared" ref="I7:J7" si="0">(C7-F7)/F7</f>
        <v>0.10034154771462396</v>
      </c>
      <c r="J7" s="4">
        <f t="shared" si="0"/>
        <v>9.0982930388984071E-2</v>
      </c>
    </row>
    <row r="8" spans="1:13" x14ac:dyDescent="0.35">
      <c r="A8" s="10" t="s">
        <v>82</v>
      </c>
      <c r="B8" s="3">
        <v>130395</v>
      </c>
      <c r="C8" s="3">
        <v>66080</v>
      </c>
      <c r="D8" s="3">
        <v>64315</v>
      </c>
      <c r="E8" s="3">
        <v>124855</v>
      </c>
      <c r="F8" s="3">
        <v>63505</v>
      </c>
      <c r="G8" s="3">
        <v>61350</v>
      </c>
      <c r="H8" s="4">
        <f t="shared" ref="H8:H10" si="1">(B8-E8)/E8</f>
        <v>4.4371470906251251E-2</v>
      </c>
      <c r="I8" s="4">
        <f t="shared" ref="I8:I10" si="2">(C8-F8)/F8</f>
        <v>4.054798834737422E-2</v>
      </c>
      <c r="J8" s="4">
        <f t="shared" ref="J8:J10" si="3">(D8-G8)/G8</f>
        <v>4.8329258353708229E-2</v>
      </c>
    </row>
    <row r="9" spans="1:13" x14ac:dyDescent="0.35">
      <c r="A9" s="10" t="s">
        <v>83</v>
      </c>
      <c r="B9" s="3">
        <v>409375</v>
      </c>
      <c r="C9" s="3">
        <v>199380</v>
      </c>
      <c r="D9" s="3">
        <v>210000</v>
      </c>
      <c r="E9" s="3">
        <v>383880</v>
      </c>
      <c r="F9" s="3">
        <v>185395</v>
      </c>
      <c r="G9" s="3">
        <v>198485</v>
      </c>
      <c r="H9" s="4">
        <f t="shared" si="1"/>
        <v>6.6413983536521823E-2</v>
      </c>
      <c r="I9" s="4">
        <f t="shared" si="2"/>
        <v>7.5433533806197578E-2</v>
      </c>
      <c r="J9" s="4">
        <f t="shared" si="3"/>
        <v>5.8014459530946923E-2</v>
      </c>
    </row>
    <row r="10" spans="1:13" x14ac:dyDescent="0.35">
      <c r="A10" s="10" t="s">
        <v>80</v>
      </c>
      <c r="B10" s="3">
        <v>294375</v>
      </c>
      <c r="C10" s="3">
        <v>138865</v>
      </c>
      <c r="D10" s="3">
        <v>155500</v>
      </c>
      <c r="E10" s="3">
        <v>252690</v>
      </c>
      <c r="F10" s="3">
        <v>118540</v>
      </c>
      <c r="G10" s="3">
        <v>134145</v>
      </c>
      <c r="H10" s="4">
        <f t="shared" si="1"/>
        <v>0.16496497684910363</v>
      </c>
      <c r="I10" s="4">
        <f t="shared" si="2"/>
        <v>0.17146111017378099</v>
      </c>
      <c r="J10" s="4">
        <f t="shared" si="3"/>
        <v>0.15919341011591934</v>
      </c>
    </row>
    <row r="13" spans="1:13" x14ac:dyDescent="0.35">
      <c r="A13" s="1" t="s">
        <v>117</v>
      </c>
      <c r="M13" s="1"/>
    </row>
    <row r="14" spans="1:13" x14ac:dyDescent="0.35">
      <c r="A14" s="13"/>
      <c r="B14" s="38">
        <v>2021</v>
      </c>
      <c r="C14" s="38"/>
      <c r="D14" s="38"/>
      <c r="E14" s="38">
        <v>2016</v>
      </c>
      <c r="F14" s="38"/>
      <c r="G14" s="38"/>
      <c r="H14" s="38" t="s">
        <v>40</v>
      </c>
      <c r="I14" s="38"/>
      <c r="J14" s="38"/>
    </row>
    <row r="15" spans="1:13" x14ac:dyDescent="0.35">
      <c r="A15" s="11" t="s">
        <v>72</v>
      </c>
      <c r="B15" s="12" t="s">
        <v>27</v>
      </c>
      <c r="C15" s="12" t="s">
        <v>28</v>
      </c>
      <c r="D15" s="12" t="s">
        <v>29</v>
      </c>
      <c r="E15" s="12" t="s">
        <v>27</v>
      </c>
      <c r="F15" s="12" t="s">
        <v>28</v>
      </c>
      <c r="G15" s="12" t="s">
        <v>29</v>
      </c>
      <c r="H15" s="12" t="s">
        <v>27</v>
      </c>
      <c r="I15" s="12" t="s">
        <v>28</v>
      </c>
      <c r="J15" s="12" t="s">
        <v>29</v>
      </c>
    </row>
    <row r="16" spans="1:13" x14ac:dyDescent="0.35">
      <c r="A16" s="5" t="s">
        <v>108</v>
      </c>
      <c r="B16" s="3">
        <v>21200</v>
      </c>
      <c r="C16" s="3">
        <v>9800</v>
      </c>
      <c r="D16" s="3">
        <v>11405</v>
      </c>
      <c r="E16" s="3">
        <v>18485</v>
      </c>
      <c r="F16" s="3">
        <v>8640</v>
      </c>
      <c r="G16" s="3">
        <v>9840</v>
      </c>
      <c r="H16" s="4">
        <f>(B16-E16)/E16</f>
        <v>0.14687584527995673</v>
      </c>
      <c r="I16" s="4">
        <f t="shared" ref="I16:J16" si="4">(C16-F16)/F16</f>
        <v>0.13425925925925927</v>
      </c>
      <c r="J16" s="4">
        <f t="shared" si="4"/>
        <v>0.15904471544715448</v>
      </c>
    </row>
    <row r="17" spans="1:10" x14ac:dyDescent="0.35">
      <c r="A17" s="5" t="s">
        <v>109</v>
      </c>
      <c r="B17" s="3">
        <v>254690</v>
      </c>
      <c r="C17" s="3">
        <v>122335</v>
      </c>
      <c r="D17" s="3">
        <v>132355</v>
      </c>
      <c r="E17" s="3">
        <v>187090</v>
      </c>
      <c r="F17" s="3">
        <v>88500</v>
      </c>
      <c r="G17" s="3">
        <v>98585</v>
      </c>
      <c r="H17" s="4">
        <f>(B17-E17)/E17</f>
        <v>0.36132342722753757</v>
      </c>
      <c r="I17" s="4">
        <f t="shared" ref="I17" si="5">(C17-F17)/F17</f>
        <v>0.38231638418079095</v>
      </c>
      <c r="J17" s="4">
        <f t="shared" ref="J17" si="6">(D17-G17)/G17</f>
        <v>0.34254704062484148</v>
      </c>
    </row>
    <row r="20" spans="1:10" x14ac:dyDescent="0.35">
      <c r="A20" s="1" t="s">
        <v>110</v>
      </c>
    </row>
    <row r="21" spans="1:10" ht="29" x14ac:dyDescent="0.35">
      <c r="A21" s="11" t="s">
        <v>77</v>
      </c>
      <c r="B21" s="14" t="s">
        <v>119</v>
      </c>
      <c r="C21" s="14" t="s">
        <v>118</v>
      </c>
      <c r="D21" s="14">
        <v>2016</v>
      </c>
      <c r="E21" s="14">
        <v>2017</v>
      </c>
      <c r="F21" s="14">
        <v>2018</v>
      </c>
      <c r="G21" s="14">
        <v>2019</v>
      </c>
      <c r="H21" s="14">
        <v>2020</v>
      </c>
      <c r="I21" s="14">
        <v>2021</v>
      </c>
    </row>
    <row r="22" spans="1:10" x14ac:dyDescent="0.35">
      <c r="A22" s="10" t="s">
        <v>92</v>
      </c>
      <c r="B22" s="15">
        <v>244230</v>
      </c>
      <c r="C22" s="15">
        <v>37305</v>
      </c>
      <c r="D22" s="15">
        <v>7170</v>
      </c>
      <c r="E22" s="15">
        <v>7005</v>
      </c>
      <c r="F22" s="15">
        <v>7780</v>
      </c>
      <c r="G22" s="15">
        <v>8185</v>
      </c>
      <c r="H22" s="15">
        <v>5045</v>
      </c>
      <c r="I22" s="15">
        <v>2120</v>
      </c>
    </row>
    <row r="23" spans="1:10" x14ac:dyDescent="0.35">
      <c r="A23" s="10" t="s">
        <v>93</v>
      </c>
      <c r="B23" s="15">
        <v>9240</v>
      </c>
      <c r="C23" s="15">
        <v>3015</v>
      </c>
      <c r="D23" s="15">
        <v>755</v>
      </c>
      <c r="E23" s="15">
        <v>625</v>
      </c>
      <c r="F23" s="15">
        <v>695</v>
      </c>
      <c r="G23" s="15">
        <v>560</v>
      </c>
      <c r="H23" s="15">
        <v>270</v>
      </c>
      <c r="I23" s="15">
        <v>110</v>
      </c>
    </row>
    <row r="24" spans="1:10" x14ac:dyDescent="0.35">
      <c r="A24" s="10" t="s">
        <v>94</v>
      </c>
      <c r="B24" s="15">
        <v>11300</v>
      </c>
      <c r="C24" s="15">
        <v>2700</v>
      </c>
      <c r="D24" s="15">
        <v>650</v>
      </c>
      <c r="E24" s="15">
        <v>505</v>
      </c>
      <c r="F24" s="15">
        <v>455</v>
      </c>
      <c r="G24" s="15">
        <v>540</v>
      </c>
      <c r="H24" s="15">
        <v>345</v>
      </c>
      <c r="I24" s="15">
        <v>205</v>
      </c>
    </row>
    <row r="25" spans="1:10" x14ac:dyDescent="0.35">
      <c r="A25" s="10" t="s">
        <v>95</v>
      </c>
      <c r="B25" s="15">
        <v>14670</v>
      </c>
      <c r="C25" s="15">
        <v>5340</v>
      </c>
      <c r="D25" s="15">
        <v>610</v>
      </c>
      <c r="E25" s="15">
        <v>690</v>
      </c>
      <c r="F25" s="15">
        <v>960</v>
      </c>
      <c r="G25" s="15">
        <v>1460</v>
      </c>
      <c r="H25" s="15">
        <v>1040</v>
      </c>
      <c r="I25" s="15">
        <v>575</v>
      </c>
    </row>
    <row r="26" spans="1:10" x14ac:dyDescent="0.35">
      <c r="A26" s="10" t="s">
        <v>96</v>
      </c>
      <c r="B26" s="15">
        <v>19920</v>
      </c>
      <c r="C26" s="15">
        <v>8065</v>
      </c>
      <c r="D26" s="15">
        <v>1165</v>
      </c>
      <c r="E26" s="15">
        <v>1375</v>
      </c>
      <c r="F26" s="15">
        <v>1875</v>
      </c>
      <c r="G26" s="15">
        <v>2010</v>
      </c>
      <c r="H26" s="15">
        <v>1230</v>
      </c>
      <c r="I26" s="15">
        <v>410</v>
      </c>
    </row>
    <row r="27" spans="1:10" x14ac:dyDescent="0.35">
      <c r="A27" s="10" t="s">
        <v>97</v>
      </c>
      <c r="B27" s="15">
        <v>22955</v>
      </c>
      <c r="C27" s="15">
        <v>6645</v>
      </c>
      <c r="D27" s="15">
        <v>1305</v>
      </c>
      <c r="E27" s="15">
        <v>1340</v>
      </c>
      <c r="F27" s="15">
        <v>1455</v>
      </c>
      <c r="G27" s="15">
        <v>1445</v>
      </c>
      <c r="H27" s="15">
        <v>805</v>
      </c>
      <c r="I27" s="15">
        <v>300</v>
      </c>
    </row>
    <row r="28" spans="1:10" x14ac:dyDescent="0.35">
      <c r="A28" s="10" t="s">
        <v>98</v>
      </c>
      <c r="B28" s="15">
        <v>21775</v>
      </c>
      <c r="C28" s="15">
        <v>4160</v>
      </c>
      <c r="D28" s="15">
        <v>990</v>
      </c>
      <c r="E28" s="15">
        <v>825</v>
      </c>
      <c r="F28" s="15">
        <v>875</v>
      </c>
      <c r="G28" s="15">
        <v>755</v>
      </c>
      <c r="H28" s="15">
        <v>505</v>
      </c>
      <c r="I28" s="15">
        <v>205</v>
      </c>
    </row>
    <row r="29" spans="1:10" x14ac:dyDescent="0.35">
      <c r="A29" s="10" t="s">
        <v>99</v>
      </c>
      <c r="B29" s="15">
        <v>22920</v>
      </c>
      <c r="C29" s="15">
        <v>2375</v>
      </c>
      <c r="D29" s="15">
        <v>575</v>
      </c>
      <c r="E29" s="15">
        <v>500</v>
      </c>
      <c r="F29" s="15">
        <v>460</v>
      </c>
      <c r="G29" s="15">
        <v>480</v>
      </c>
      <c r="H29" s="15">
        <v>260</v>
      </c>
      <c r="I29" s="15">
        <v>100</v>
      </c>
    </row>
    <row r="30" spans="1:10" x14ac:dyDescent="0.35">
      <c r="A30" s="10" t="s">
        <v>100</v>
      </c>
      <c r="B30" s="15">
        <v>23765</v>
      </c>
      <c r="C30" s="15">
        <v>1335</v>
      </c>
      <c r="D30" s="15">
        <v>395</v>
      </c>
      <c r="E30" s="15">
        <v>310</v>
      </c>
      <c r="F30" s="15">
        <v>285</v>
      </c>
      <c r="G30" s="15">
        <v>185</v>
      </c>
      <c r="H30" s="15">
        <v>110</v>
      </c>
      <c r="I30" s="15">
        <v>45</v>
      </c>
    </row>
    <row r="31" spans="1:10" x14ac:dyDescent="0.35">
      <c r="A31" s="10" t="s">
        <v>101</v>
      </c>
      <c r="B31" s="15">
        <v>23025</v>
      </c>
      <c r="C31" s="15">
        <v>965</v>
      </c>
      <c r="D31" s="15">
        <v>205</v>
      </c>
      <c r="E31" s="15">
        <v>190</v>
      </c>
      <c r="F31" s="15">
        <v>175</v>
      </c>
      <c r="G31" s="15">
        <v>185</v>
      </c>
      <c r="H31" s="15">
        <v>130</v>
      </c>
      <c r="I31" s="15">
        <v>75</v>
      </c>
    </row>
    <row r="32" spans="1:10" x14ac:dyDescent="0.35">
      <c r="A32" s="10" t="s">
        <v>102</v>
      </c>
      <c r="B32" s="15">
        <v>18415</v>
      </c>
      <c r="C32" s="15">
        <v>740</v>
      </c>
      <c r="D32" s="15">
        <v>140</v>
      </c>
      <c r="E32" s="15">
        <v>130</v>
      </c>
      <c r="F32" s="15">
        <v>170</v>
      </c>
      <c r="G32" s="15">
        <v>140</v>
      </c>
      <c r="H32" s="15">
        <v>135</v>
      </c>
      <c r="I32" s="15">
        <v>25</v>
      </c>
    </row>
    <row r="33" spans="1:9" x14ac:dyDescent="0.35">
      <c r="A33" s="10" t="s">
        <v>103</v>
      </c>
      <c r="B33" s="15">
        <v>15790</v>
      </c>
      <c r="C33" s="15">
        <v>725</v>
      </c>
      <c r="D33" s="15">
        <v>115</v>
      </c>
      <c r="E33" s="15">
        <v>205</v>
      </c>
      <c r="F33" s="15">
        <v>160</v>
      </c>
      <c r="G33" s="15">
        <v>160</v>
      </c>
      <c r="H33" s="15">
        <v>65</v>
      </c>
      <c r="I33" s="15">
        <v>30</v>
      </c>
    </row>
    <row r="34" spans="1:9" x14ac:dyDescent="0.35">
      <c r="A34" s="10" t="s">
        <v>104</v>
      </c>
      <c r="B34" s="15">
        <v>14855</v>
      </c>
      <c r="C34" s="15">
        <v>665</v>
      </c>
      <c r="D34" s="15">
        <v>130</v>
      </c>
      <c r="E34" s="15">
        <v>155</v>
      </c>
      <c r="F34" s="15">
        <v>125</v>
      </c>
      <c r="G34" s="15">
        <v>165</v>
      </c>
      <c r="H34" s="15">
        <v>75</v>
      </c>
      <c r="I34" s="15">
        <v>20</v>
      </c>
    </row>
    <row r="35" spans="1:9" x14ac:dyDescent="0.35">
      <c r="A35" s="10" t="s">
        <v>105</v>
      </c>
      <c r="B35" s="15">
        <v>25600</v>
      </c>
      <c r="C35" s="15">
        <v>570</v>
      </c>
      <c r="D35" s="15">
        <v>130</v>
      </c>
      <c r="E35" s="15">
        <v>150</v>
      </c>
      <c r="F35" s="15">
        <v>85</v>
      </c>
      <c r="G35" s="15">
        <v>100</v>
      </c>
      <c r="H35" s="15">
        <v>80</v>
      </c>
      <c r="I35" s="15">
        <v>25</v>
      </c>
    </row>
    <row r="36" spans="1:9" x14ac:dyDescent="0.35">
      <c r="A36" s="10" t="s">
        <v>106</v>
      </c>
      <c r="B36" s="15">
        <v>35215</v>
      </c>
      <c r="C36" s="15">
        <v>11055</v>
      </c>
      <c r="D36" s="15">
        <v>2020</v>
      </c>
      <c r="E36" s="15">
        <v>1820</v>
      </c>
      <c r="F36" s="15">
        <v>2115</v>
      </c>
      <c r="G36" s="15">
        <v>2560</v>
      </c>
      <c r="H36" s="15">
        <v>1660</v>
      </c>
      <c r="I36" s="15">
        <v>885</v>
      </c>
    </row>
    <row r="37" spans="1:9" x14ac:dyDescent="0.35">
      <c r="A37" s="10" t="s">
        <v>73</v>
      </c>
      <c r="B37" s="15">
        <v>20540</v>
      </c>
      <c r="C37" s="15">
        <v>5715</v>
      </c>
      <c r="D37" s="15">
        <v>1405</v>
      </c>
      <c r="E37" s="15">
        <v>1130</v>
      </c>
      <c r="F37" s="15">
        <v>1155</v>
      </c>
      <c r="G37" s="15">
        <v>1095</v>
      </c>
      <c r="H37" s="15">
        <v>620</v>
      </c>
      <c r="I37" s="15">
        <v>310</v>
      </c>
    </row>
    <row r="38" spans="1:9" x14ac:dyDescent="0.35">
      <c r="A38" s="10" t="s">
        <v>74</v>
      </c>
      <c r="B38" s="15">
        <v>79315</v>
      </c>
      <c r="C38" s="15">
        <v>24215</v>
      </c>
      <c r="D38" s="15">
        <v>4075</v>
      </c>
      <c r="E38" s="15">
        <v>4235</v>
      </c>
      <c r="F38" s="15">
        <v>5165</v>
      </c>
      <c r="G38" s="15">
        <v>5675</v>
      </c>
      <c r="H38" s="15">
        <v>3575</v>
      </c>
      <c r="I38" s="15">
        <v>1490</v>
      </c>
    </row>
    <row r="39" spans="1:9" x14ac:dyDescent="0.35">
      <c r="A39" s="10" t="s">
        <v>107</v>
      </c>
      <c r="B39" s="15">
        <v>88120</v>
      </c>
      <c r="C39" s="15">
        <v>5415</v>
      </c>
      <c r="D39" s="15">
        <v>1320</v>
      </c>
      <c r="E39" s="15">
        <v>1135</v>
      </c>
      <c r="F39" s="15">
        <v>1095</v>
      </c>
      <c r="G39" s="15">
        <v>995</v>
      </c>
      <c r="H39" s="15">
        <v>630</v>
      </c>
      <c r="I39" s="15">
        <v>240</v>
      </c>
    </row>
    <row r="40" spans="1:9" x14ac:dyDescent="0.35">
      <c r="A40" s="10" t="s">
        <v>71</v>
      </c>
      <c r="B40" s="15">
        <v>56250</v>
      </c>
      <c r="C40" s="15">
        <v>1960</v>
      </c>
      <c r="D40" s="15">
        <v>375</v>
      </c>
      <c r="E40" s="15">
        <v>505</v>
      </c>
      <c r="F40" s="15">
        <v>370</v>
      </c>
      <c r="G40" s="15">
        <v>420</v>
      </c>
      <c r="H40" s="15">
        <v>220</v>
      </c>
      <c r="I40" s="15">
        <v>80</v>
      </c>
    </row>
  </sheetData>
  <mergeCells count="6">
    <mergeCell ref="B14:D14"/>
    <mergeCell ref="E14:G14"/>
    <mergeCell ref="H14:J14"/>
    <mergeCell ref="B5:D5"/>
    <mergeCell ref="E5:G5"/>
    <mergeCell ref="H5:J5"/>
  </mergeCells>
  <conditionalFormatting sqref="H7:J10">
    <cfRule type="colorScale" priority="9">
      <colorScale>
        <cfvo type="min"/>
        <cfvo type="max"/>
        <color rgb="FFFCFCFF"/>
        <color rgb="FF63BE7B"/>
      </colorScale>
    </cfRule>
  </conditionalFormatting>
  <conditionalFormatting sqref="H16:J17">
    <cfRule type="colorScale" priority="1">
      <colorScale>
        <cfvo type="min"/>
        <cfvo type="max"/>
        <color rgb="FFFCFCFF"/>
        <color rgb="FF63BE7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0DBEB-8169-4241-94C8-56B273B52AD0}">
  <dimension ref="A1:G11"/>
  <sheetViews>
    <sheetView workbookViewId="0">
      <selection activeCell="G11" sqref="G11"/>
    </sheetView>
  </sheetViews>
  <sheetFormatPr defaultRowHeight="14.5" x14ac:dyDescent="0.35"/>
  <cols>
    <col min="7" max="7" width="11" customWidth="1"/>
  </cols>
  <sheetData>
    <row r="1" spans="1:7" x14ac:dyDescent="0.35">
      <c r="A1" s="1" t="s">
        <v>120</v>
      </c>
    </row>
    <row r="3" spans="1:7" x14ac:dyDescent="0.35">
      <c r="C3" s="42" t="s">
        <v>118</v>
      </c>
      <c r="D3" s="42"/>
      <c r="F3" t="s">
        <v>224</v>
      </c>
      <c r="G3" t="s">
        <v>225</v>
      </c>
    </row>
    <row r="5" spans="1:7" ht="26.5" x14ac:dyDescent="0.35">
      <c r="B5" s="20" t="s">
        <v>121</v>
      </c>
      <c r="C5" s="21" t="s">
        <v>122</v>
      </c>
      <c r="D5" s="21" t="s">
        <v>123</v>
      </c>
      <c r="E5" s="21" t="s">
        <v>124</v>
      </c>
    </row>
    <row r="6" spans="1:7" x14ac:dyDescent="0.35">
      <c r="B6" s="16" t="s">
        <v>125</v>
      </c>
      <c r="C6" s="17">
        <v>38498</v>
      </c>
      <c r="D6" s="17">
        <v>21102</v>
      </c>
      <c r="E6" s="17">
        <v>17396</v>
      </c>
    </row>
    <row r="7" spans="1:7" x14ac:dyDescent="0.35">
      <c r="B7" s="16" t="s">
        <v>126</v>
      </c>
      <c r="C7" s="17">
        <v>32377</v>
      </c>
      <c r="D7" s="17">
        <v>17356</v>
      </c>
      <c r="E7" s="17">
        <v>15021</v>
      </c>
    </row>
    <row r="8" spans="1:7" x14ac:dyDescent="0.35">
      <c r="B8" s="16" t="s">
        <v>127</v>
      </c>
      <c r="C8" s="17">
        <v>95254</v>
      </c>
      <c r="D8" s="17">
        <v>55513</v>
      </c>
      <c r="E8" s="17">
        <v>39741</v>
      </c>
    </row>
    <row r="9" spans="1:7" x14ac:dyDescent="0.35">
      <c r="B9" s="16" t="s">
        <v>128</v>
      </c>
      <c r="C9" s="17">
        <v>26779</v>
      </c>
      <c r="D9" s="17">
        <v>25794</v>
      </c>
      <c r="E9" s="17">
        <v>985</v>
      </c>
    </row>
    <row r="10" spans="1:7" x14ac:dyDescent="0.35">
      <c r="B10" s="16" t="s">
        <v>129</v>
      </c>
      <c r="C10" s="17">
        <v>11322</v>
      </c>
      <c r="D10" s="17">
        <v>10393</v>
      </c>
      <c r="E10" s="18">
        <v>929</v>
      </c>
    </row>
    <row r="11" spans="1:7" x14ac:dyDescent="0.35">
      <c r="B11" s="19" t="s">
        <v>27</v>
      </c>
      <c r="C11" s="17">
        <v>204230</v>
      </c>
      <c r="D11" s="17">
        <v>130158</v>
      </c>
      <c r="E11" s="17">
        <v>74072</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7D29A-E365-4192-8C30-5A10F71571CE}">
  <dimension ref="A1:O15"/>
  <sheetViews>
    <sheetView zoomScale="83" workbookViewId="0">
      <selection activeCell="E17" sqref="E17"/>
    </sheetView>
  </sheetViews>
  <sheetFormatPr defaultRowHeight="14.5" x14ac:dyDescent="0.35"/>
  <cols>
    <col min="1" max="1" width="39" customWidth="1"/>
    <col min="3" max="3" width="12.90625" customWidth="1"/>
    <col min="4" max="4" width="9.6328125" customWidth="1"/>
    <col min="5" max="5" width="12.36328125" customWidth="1"/>
    <col min="6" max="6" width="13.6328125" customWidth="1"/>
    <col min="8" max="8" width="13" customWidth="1"/>
    <col min="9" max="9" width="10.26953125" customWidth="1"/>
    <col min="10" max="10" width="11.54296875" customWidth="1"/>
    <col min="11" max="11" width="13" customWidth="1"/>
    <col min="14" max="14" width="10.36328125" customWidth="1"/>
    <col min="15" max="15" width="12" customWidth="1"/>
  </cols>
  <sheetData>
    <row r="1" spans="1:15" x14ac:dyDescent="0.35">
      <c r="A1" s="1" t="s">
        <v>130</v>
      </c>
    </row>
    <row r="2" spans="1:15" x14ac:dyDescent="0.35">
      <c r="A2" s="1" t="s">
        <v>141</v>
      </c>
    </row>
    <row r="5" spans="1:15" x14ac:dyDescent="0.35">
      <c r="A5" s="26" t="s">
        <v>211</v>
      </c>
      <c r="B5" s="44">
        <v>2021</v>
      </c>
      <c r="C5" s="45"/>
      <c r="D5" s="45"/>
      <c r="E5" s="45"/>
      <c r="F5" s="46"/>
      <c r="G5" s="44">
        <v>2016</v>
      </c>
      <c r="H5" s="45"/>
      <c r="I5" s="45"/>
      <c r="J5" s="45"/>
      <c r="K5" s="45"/>
      <c r="L5" s="43" t="s">
        <v>40</v>
      </c>
      <c r="M5" s="43"/>
      <c r="N5" s="43"/>
      <c r="O5" s="43"/>
    </row>
    <row r="6" spans="1:15" ht="29" x14ac:dyDescent="0.35">
      <c r="A6" s="27" t="s">
        <v>76</v>
      </c>
      <c r="B6" s="28" t="s">
        <v>27</v>
      </c>
      <c r="C6" s="28" t="s">
        <v>134</v>
      </c>
      <c r="D6" s="28" t="s">
        <v>132</v>
      </c>
      <c r="E6" s="28" t="s">
        <v>133</v>
      </c>
      <c r="F6" s="28" t="s">
        <v>135</v>
      </c>
      <c r="G6" s="28" t="s">
        <v>27</v>
      </c>
      <c r="H6" s="28" t="s">
        <v>134</v>
      </c>
      <c r="I6" s="28" t="s">
        <v>132</v>
      </c>
      <c r="J6" s="28" t="s">
        <v>133</v>
      </c>
      <c r="K6" s="29" t="s">
        <v>135</v>
      </c>
      <c r="L6" s="14" t="s">
        <v>27</v>
      </c>
      <c r="M6" s="14" t="s">
        <v>131</v>
      </c>
      <c r="N6" s="14" t="s">
        <v>132</v>
      </c>
      <c r="O6" s="14" t="s">
        <v>133</v>
      </c>
    </row>
    <row r="7" spans="1:15" x14ac:dyDescent="0.35">
      <c r="A7" s="22" t="s">
        <v>136</v>
      </c>
      <c r="B7" s="23">
        <v>92040</v>
      </c>
      <c r="C7" s="23">
        <v>29320</v>
      </c>
      <c r="D7" s="23">
        <v>22830</v>
      </c>
      <c r="E7" s="23">
        <v>6485</v>
      </c>
      <c r="F7" s="23">
        <v>62720</v>
      </c>
      <c r="G7" s="24">
        <v>93225</v>
      </c>
      <c r="H7" s="24">
        <v>31925</v>
      </c>
      <c r="I7" s="24">
        <v>27450</v>
      </c>
      <c r="J7" s="24">
        <v>4470</v>
      </c>
      <c r="K7" s="25">
        <v>61300</v>
      </c>
      <c r="L7" s="30">
        <f>(B7-G7)/G7</f>
        <v>-1.2711182622687047E-2</v>
      </c>
      <c r="M7" s="30">
        <f t="shared" ref="M7:O7" si="0">(C7-H7)/H7</f>
        <v>-8.1597494126859821E-2</v>
      </c>
      <c r="N7" s="30">
        <f t="shared" si="0"/>
        <v>-0.16830601092896175</v>
      </c>
      <c r="O7" s="30">
        <f t="shared" si="0"/>
        <v>0.45078299776286351</v>
      </c>
    </row>
    <row r="8" spans="1:15" ht="29" x14ac:dyDescent="0.35">
      <c r="A8" s="22" t="s">
        <v>137</v>
      </c>
      <c r="B8" s="23">
        <v>192095</v>
      </c>
      <c r="C8" s="23">
        <v>113995</v>
      </c>
      <c r="D8" s="23">
        <v>93160</v>
      </c>
      <c r="E8" s="23">
        <v>20835</v>
      </c>
      <c r="F8" s="23">
        <v>78100</v>
      </c>
      <c r="G8" s="24">
        <v>183115</v>
      </c>
      <c r="H8" s="24">
        <v>116095</v>
      </c>
      <c r="I8" s="24">
        <v>103125</v>
      </c>
      <c r="J8" s="24">
        <v>12965</v>
      </c>
      <c r="K8" s="25">
        <v>67020</v>
      </c>
      <c r="L8" s="30">
        <f t="shared" ref="L8:L11" si="1">(B8-G8)/G8</f>
        <v>4.904022062638233E-2</v>
      </c>
      <c r="M8" s="30">
        <f t="shared" ref="M8:M11" si="2">(C8-H8)/H8</f>
        <v>-1.8088634308109738E-2</v>
      </c>
      <c r="N8" s="30">
        <f t="shared" ref="N8:N11" si="3">(D8-I8)/I8</f>
        <v>-9.6630303030303025E-2</v>
      </c>
      <c r="O8" s="30">
        <f t="shared" ref="O8:O11" si="4">(E8-J8)/J8</f>
        <v>0.60701889703046663</v>
      </c>
    </row>
    <row r="9" spans="1:15" ht="29" x14ac:dyDescent="0.35">
      <c r="A9" s="22" t="s">
        <v>138</v>
      </c>
      <c r="B9" s="23">
        <v>29735</v>
      </c>
      <c r="C9" s="23">
        <v>18625</v>
      </c>
      <c r="D9" s="23">
        <v>15770</v>
      </c>
      <c r="E9" s="23">
        <v>2855</v>
      </c>
      <c r="F9" s="23">
        <v>11105</v>
      </c>
      <c r="G9" s="24">
        <v>31325</v>
      </c>
      <c r="H9" s="24">
        <v>20240</v>
      </c>
      <c r="I9" s="24">
        <v>18810</v>
      </c>
      <c r="J9" s="24">
        <v>1430</v>
      </c>
      <c r="K9" s="25">
        <v>11085</v>
      </c>
      <c r="L9" s="30">
        <f t="shared" si="1"/>
        <v>-5.0758180367118912E-2</v>
      </c>
      <c r="M9" s="30">
        <f t="shared" si="2"/>
        <v>-7.9792490118577072E-2</v>
      </c>
      <c r="N9" s="30">
        <f t="shared" si="3"/>
        <v>-0.16161616161616163</v>
      </c>
      <c r="O9" s="30">
        <f>(E9-J9)/J9</f>
        <v>0.99650349650349646</v>
      </c>
    </row>
    <row r="10" spans="1:15" ht="29" x14ac:dyDescent="0.35">
      <c r="A10" s="22" t="s">
        <v>139</v>
      </c>
      <c r="B10" s="23">
        <v>157475</v>
      </c>
      <c r="C10" s="23">
        <v>112390</v>
      </c>
      <c r="D10" s="23">
        <v>102285</v>
      </c>
      <c r="E10" s="23">
        <v>10105</v>
      </c>
      <c r="F10" s="23">
        <v>45085</v>
      </c>
      <c r="G10" s="24">
        <v>152100</v>
      </c>
      <c r="H10" s="24">
        <v>114340</v>
      </c>
      <c r="I10" s="24">
        <v>107965</v>
      </c>
      <c r="J10" s="24">
        <v>6380</v>
      </c>
      <c r="K10" s="25">
        <v>37760</v>
      </c>
      <c r="L10" s="30">
        <f t="shared" si="1"/>
        <v>3.5338593030900721E-2</v>
      </c>
      <c r="M10" s="30">
        <f t="shared" si="2"/>
        <v>-1.705439916039881E-2</v>
      </c>
      <c r="N10" s="30">
        <f t="shared" si="3"/>
        <v>-5.2609642013615524E-2</v>
      </c>
      <c r="O10" s="30">
        <f t="shared" si="4"/>
        <v>0.58385579937304077</v>
      </c>
    </row>
    <row r="11" spans="1:15" x14ac:dyDescent="0.35">
      <c r="A11" s="22" t="s">
        <v>140</v>
      </c>
      <c r="B11" s="23">
        <f>SUM(B13:B15)</f>
        <v>364185</v>
      </c>
      <c r="C11" s="23">
        <f t="shared" ref="C11:F11" si="5">SUM(C13:C15)</f>
        <v>278400</v>
      </c>
      <c r="D11" s="23">
        <f t="shared" si="5"/>
        <v>262100</v>
      </c>
      <c r="E11" s="23">
        <f t="shared" si="5"/>
        <v>16295</v>
      </c>
      <c r="F11" s="23">
        <f t="shared" si="5"/>
        <v>85780</v>
      </c>
      <c r="G11" s="23">
        <f t="shared" ref="C11:K11" si="6">SUM(G13:G14)</f>
        <v>301655</v>
      </c>
      <c r="H11" s="23">
        <f t="shared" si="6"/>
        <v>231060</v>
      </c>
      <c r="I11" s="23">
        <f t="shared" si="6"/>
        <v>219195</v>
      </c>
      <c r="J11" s="23">
        <f t="shared" si="6"/>
        <v>11870</v>
      </c>
      <c r="K11" s="23">
        <f t="shared" si="6"/>
        <v>70595</v>
      </c>
      <c r="L11" s="30">
        <f t="shared" si="1"/>
        <v>0.20728978468780559</v>
      </c>
      <c r="M11" s="30">
        <f t="shared" si="2"/>
        <v>0.20488184887042327</v>
      </c>
      <c r="N11" s="30">
        <f t="shared" si="3"/>
        <v>0.19573895389949589</v>
      </c>
      <c r="O11" s="30">
        <f t="shared" si="4"/>
        <v>0.37278854254422916</v>
      </c>
    </row>
    <row r="13" spans="1:15" x14ac:dyDescent="0.35">
      <c r="A13" s="32" t="s">
        <v>176</v>
      </c>
      <c r="B13">
        <v>345470</v>
      </c>
      <c r="C13">
        <v>265000</v>
      </c>
      <c r="D13">
        <v>249485</v>
      </c>
      <c r="E13">
        <v>15510</v>
      </c>
      <c r="F13">
        <v>80470</v>
      </c>
      <c r="G13">
        <v>14955</v>
      </c>
      <c r="H13">
        <v>9305</v>
      </c>
      <c r="I13">
        <v>8650</v>
      </c>
      <c r="J13">
        <v>655</v>
      </c>
      <c r="K13" s="33">
        <v>5650</v>
      </c>
    </row>
    <row r="14" spans="1:15" x14ac:dyDescent="0.35">
      <c r="A14" s="32" t="s">
        <v>177</v>
      </c>
      <c r="B14">
        <v>18715</v>
      </c>
      <c r="C14">
        <v>13400</v>
      </c>
      <c r="D14">
        <v>12615</v>
      </c>
      <c r="E14">
        <v>785</v>
      </c>
      <c r="F14" s="50">
        <v>5310</v>
      </c>
      <c r="G14">
        <v>286700</v>
      </c>
      <c r="H14">
        <v>221755</v>
      </c>
      <c r="I14">
        <v>210545</v>
      </c>
      <c r="J14">
        <v>11215</v>
      </c>
      <c r="K14" s="33">
        <v>64945</v>
      </c>
    </row>
    <row r="15" spans="1:15" x14ac:dyDescent="0.35">
      <c r="A15" s="78"/>
    </row>
  </sheetData>
  <mergeCells count="3">
    <mergeCell ref="L5:O5"/>
    <mergeCell ref="B5:F5"/>
    <mergeCell ref="G5:K5"/>
  </mergeCells>
  <conditionalFormatting sqref="L7:O11">
    <cfRule type="colorScale" priority="4">
      <colorScale>
        <cfvo type="min"/>
        <cfvo type="max"/>
        <color rgb="FFFCFCFF"/>
        <color rgb="FF63BE7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75B34-1E12-43F2-9666-73250EC0CDA5}">
  <dimension ref="A1:B35"/>
  <sheetViews>
    <sheetView workbookViewId="0">
      <selection activeCell="B22" sqref="B22"/>
    </sheetView>
  </sheetViews>
  <sheetFormatPr defaultRowHeight="14.5" x14ac:dyDescent="0.35"/>
  <cols>
    <col min="1" max="1" width="71.90625" customWidth="1"/>
    <col min="2" max="2" width="18" customWidth="1"/>
  </cols>
  <sheetData>
    <row r="1" spans="1:2" x14ac:dyDescent="0.35">
      <c r="A1" s="34" t="s">
        <v>178</v>
      </c>
    </row>
    <row r="3" spans="1:2" x14ac:dyDescent="0.35">
      <c r="A3" s="11" t="s">
        <v>142</v>
      </c>
      <c r="B3" s="12" t="s">
        <v>175</v>
      </c>
    </row>
    <row r="4" spans="1:2" x14ac:dyDescent="0.35">
      <c r="A4" s="10" t="s">
        <v>143</v>
      </c>
      <c r="B4" s="31">
        <v>50000</v>
      </c>
    </row>
    <row r="5" spans="1:2" x14ac:dyDescent="0.35">
      <c r="A5" s="10" t="s">
        <v>144</v>
      </c>
      <c r="B5" s="31">
        <v>46800</v>
      </c>
    </row>
    <row r="6" spans="1:2" x14ac:dyDescent="0.35">
      <c r="A6" s="10" t="s">
        <v>145</v>
      </c>
      <c r="B6" s="31">
        <v>47600</v>
      </c>
    </row>
    <row r="7" spans="1:2" x14ac:dyDescent="0.35">
      <c r="A7" s="10" t="s">
        <v>146</v>
      </c>
      <c r="B7" s="31">
        <v>50000</v>
      </c>
    </row>
    <row r="8" spans="1:2" x14ac:dyDescent="0.35">
      <c r="A8" s="10" t="s">
        <v>147</v>
      </c>
      <c r="B8" s="31">
        <v>5120</v>
      </c>
    </row>
    <row r="9" spans="1:2" x14ac:dyDescent="0.35">
      <c r="A9" s="10" t="s">
        <v>148</v>
      </c>
      <c r="B9" s="3">
        <v>990</v>
      </c>
    </row>
    <row r="10" spans="1:2" x14ac:dyDescent="0.35">
      <c r="A10" s="10" t="s">
        <v>149</v>
      </c>
      <c r="B10" s="31">
        <v>31400</v>
      </c>
    </row>
    <row r="11" spans="1:2" x14ac:dyDescent="0.35">
      <c r="A11" s="10" t="s">
        <v>150</v>
      </c>
      <c r="B11" s="31">
        <v>2180</v>
      </c>
    </row>
    <row r="12" spans="1:2" x14ac:dyDescent="0.35">
      <c r="A12" s="10" t="s">
        <v>151</v>
      </c>
      <c r="B12" s="31">
        <v>6650</v>
      </c>
    </row>
    <row r="13" spans="1:2" x14ac:dyDescent="0.35">
      <c r="A13" s="10" t="s">
        <v>152</v>
      </c>
      <c r="B13" s="31">
        <v>7650</v>
      </c>
    </row>
    <row r="14" spans="1:2" x14ac:dyDescent="0.35">
      <c r="A14" s="10" t="s">
        <v>153</v>
      </c>
      <c r="B14" s="31">
        <v>7650</v>
      </c>
    </row>
    <row r="15" spans="1:2" x14ac:dyDescent="0.35">
      <c r="A15" s="10" t="s">
        <v>154</v>
      </c>
      <c r="B15" s="31">
        <v>6280</v>
      </c>
    </row>
    <row r="16" spans="1:2" x14ac:dyDescent="0.35">
      <c r="A16" s="10" t="s">
        <v>155</v>
      </c>
      <c r="B16" s="31">
        <v>8800</v>
      </c>
    </row>
    <row r="17" spans="1:2" x14ac:dyDescent="0.35">
      <c r="A17" s="10" t="s">
        <v>156</v>
      </c>
      <c r="B17" s="31">
        <v>8600</v>
      </c>
    </row>
    <row r="18" spans="1:2" x14ac:dyDescent="0.35">
      <c r="A18" s="10" t="s">
        <v>157</v>
      </c>
      <c r="B18" s="31">
        <v>12700</v>
      </c>
    </row>
    <row r="19" spans="1:2" x14ac:dyDescent="0.35">
      <c r="A19" s="10" t="s">
        <v>158</v>
      </c>
      <c r="B19" s="31">
        <v>3360</v>
      </c>
    </row>
    <row r="20" spans="1:2" x14ac:dyDescent="0.35">
      <c r="A20" s="10" t="s">
        <v>159</v>
      </c>
      <c r="B20" s="31">
        <v>5720</v>
      </c>
    </row>
    <row r="21" spans="1:2" x14ac:dyDescent="0.35">
      <c r="A21" s="10" t="s">
        <v>160</v>
      </c>
      <c r="B21" s="31">
        <v>5480</v>
      </c>
    </row>
    <row r="22" spans="1:2" x14ac:dyDescent="0.35">
      <c r="A22" s="10" t="s">
        <v>161</v>
      </c>
      <c r="B22" s="31">
        <v>5080</v>
      </c>
    </row>
    <row r="23" spans="1:2" x14ac:dyDescent="0.35">
      <c r="A23" s="10" t="s">
        <v>162</v>
      </c>
      <c r="B23" s="31">
        <v>4240</v>
      </c>
    </row>
    <row r="24" spans="1:2" x14ac:dyDescent="0.35">
      <c r="A24" s="10" t="s">
        <v>163</v>
      </c>
      <c r="B24" s="31">
        <v>4160</v>
      </c>
    </row>
    <row r="25" spans="1:2" x14ac:dyDescent="0.35">
      <c r="A25" s="10" t="s">
        <v>164</v>
      </c>
      <c r="B25" s="31">
        <v>1440</v>
      </c>
    </row>
    <row r="26" spans="1:2" x14ac:dyDescent="0.35">
      <c r="A26" s="10" t="s">
        <v>165</v>
      </c>
      <c r="B26" s="31">
        <v>1190</v>
      </c>
    </row>
    <row r="27" spans="1:2" x14ac:dyDescent="0.35">
      <c r="A27" s="10" t="s">
        <v>166</v>
      </c>
      <c r="B27" s="31">
        <v>10700</v>
      </c>
    </row>
    <row r="28" spans="1:2" x14ac:dyDescent="0.35">
      <c r="A28" s="10" t="s">
        <v>167</v>
      </c>
      <c r="B28" s="31">
        <v>3400</v>
      </c>
    </row>
    <row r="29" spans="1:2" x14ac:dyDescent="0.35">
      <c r="A29" s="10" t="s">
        <v>168</v>
      </c>
      <c r="B29" s="3">
        <v>600</v>
      </c>
    </row>
    <row r="30" spans="1:2" x14ac:dyDescent="0.35">
      <c r="A30" s="10" t="s">
        <v>169</v>
      </c>
      <c r="B30" s="3">
        <v>665</v>
      </c>
    </row>
    <row r="31" spans="1:2" x14ac:dyDescent="0.35">
      <c r="A31" s="10" t="s">
        <v>170</v>
      </c>
      <c r="B31" s="31">
        <v>710</v>
      </c>
    </row>
    <row r="32" spans="1:2" x14ac:dyDescent="0.35">
      <c r="A32" s="10" t="s">
        <v>171</v>
      </c>
      <c r="B32" s="31">
        <v>44000</v>
      </c>
    </row>
    <row r="33" spans="1:2" x14ac:dyDescent="0.35">
      <c r="A33" s="10" t="s">
        <v>172</v>
      </c>
      <c r="B33" s="31">
        <v>8700</v>
      </c>
    </row>
    <row r="34" spans="1:2" x14ac:dyDescent="0.35">
      <c r="A34" s="10" t="s">
        <v>173</v>
      </c>
      <c r="B34" s="31">
        <v>6280</v>
      </c>
    </row>
    <row r="35" spans="1:2" x14ac:dyDescent="0.35">
      <c r="A35" s="10" t="s">
        <v>174</v>
      </c>
      <c r="B35" s="31">
        <v>3140</v>
      </c>
    </row>
  </sheetData>
  <hyperlinks>
    <hyperlink ref="A1" r:id="rId1" xr:uid="{B3406D18-BEA7-4FF5-9202-D1C7B79AA7F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Sources</vt:lpstr>
      <vt:lpstr>Age</vt:lpstr>
      <vt:lpstr>Indicator 1</vt:lpstr>
      <vt:lpstr>Indicator 2</vt:lpstr>
      <vt:lpstr>Indicator 3</vt:lpstr>
      <vt:lpstr>Indicator 4</vt:lpstr>
      <vt:lpstr>Indicator 5</vt:lpstr>
      <vt:lpstr>Indicator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vikto</dc:creator>
  <cp:lastModifiedBy>Amy Zhang</cp:lastModifiedBy>
  <dcterms:created xsi:type="dcterms:W3CDTF">2023-08-14T14:14:19Z</dcterms:created>
  <dcterms:modified xsi:type="dcterms:W3CDTF">2023-09-26T16:31:28Z</dcterms:modified>
</cp:coreProperties>
</file>